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sections\健康推進\030_健康推進係\120_予防接種関係\☆定期予防接種\予防接種予算関係\R8年度\"/>
    </mc:Choice>
  </mc:AlternateContent>
  <xr:revisionPtr revIDLastSave="0" documentId="13_ncr:1_{0F94EA11-2AB8-4155-80D7-31D148B0822E}" xr6:coauthVersionLast="47" xr6:coauthVersionMax="47" xr10:uidLastSave="{00000000-0000-0000-0000-000000000000}"/>
  <bookViews>
    <workbookView xWindow="-120" yWindow="-120" windowWidth="29040" windowHeight="15720" tabRatio="745" firstSheet="1" activeTab="1" xr2:uid="{00000000-000D-0000-FFFF-FFFF00000000}"/>
  </bookViews>
  <sheets>
    <sheet name="0000000" sheetId="4" state="veryHidden" r:id="rId1"/>
    <sheet name="B入力フォーム" sheetId="21" r:id="rId2"/>
    <sheet name="肺炎・帯状報告書印刷用" sheetId="26" r:id="rId3"/>
    <sheet name="肺炎・帯状請求書印刷用" sheetId="24" r:id="rId4"/>
    <sheet name="肺炎・帯状報告書印刷用 (白)" sheetId="30" r:id="rId5"/>
    <sheet name="肺炎・帯状請求書印刷用 (白)" sheetId="29" r:id="rId6"/>
  </sheets>
  <definedNames>
    <definedName name="_xlnm.Print_Area" localSheetId="1">B入力フォーム!$B$1:$L$64</definedName>
    <definedName name="_xlnm.Print_Area" localSheetId="2">肺炎・帯状報告書印刷用!$A$1:$N$29</definedName>
    <definedName name="_xlnm.Print_Area" localSheetId="4">'肺炎・帯状報告書印刷用 (白)'!$A$1:$N$29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1" l="1"/>
  <c r="D44" i="21"/>
  <c r="D34" i="21"/>
  <c r="D30" i="21"/>
  <c r="D22" i="21"/>
  <c r="D11" i="30" s="1"/>
  <c r="D48" i="21"/>
  <c r="J47" i="21"/>
  <c r="H52" i="21"/>
  <c r="J49" i="21"/>
  <c r="J44" i="21"/>
  <c r="J43" i="21"/>
  <c r="J46" i="21"/>
  <c r="J45" i="21"/>
  <c r="B28" i="30"/>
  <c r="H24" i="30"/>
  <c r="E24" i="30"/>
  <c r="H23" i="30"/>
  <c r="D23" i="30"/>
  <c r="H22" i="30"/>
  <c r="E22" i="30"/>
  <c r="H21" i="30"/>
  <c r="D21" i="30"/>
  <c r="H20" i="30"/>
  <c r="E20" i="30"/>
  <c r="H19" i="30"/>
  <c r="D19" i="30"/>
  <c r="H18" i="30"/>
  <c r="E18" i="30"/>
  <c r="H17" i="30"/>
  <c r="D17" i="30"/>
  <c r="H16" i="30"/>
  <c r="E16" i="30"/>
  <c r="H14" i="30"/>
  <c r="E14" i="30"/>
  <c r="H13" i="30"/>
  <c r="D13" i="30"/>
  <c r="H12" i="30"/>
  <c r="E12" i="30"/>
  <c r="H11" i="30"/>
  <c r="H10" i="30"/>
  <c r="E10" i="30"/>
  <c r="E4" i="30"/>
  <c r="K1" i="30"/>
  <c r="C45" i="29"/>
  <c r="C44" i="29"/>
  <c r="B44" i="29"/>
  <c r="C43" i="29"/>
  <c r="C42" i="29"/>
  <c r="C41" i="29"/>
  <c r="B41" i="29"/>
  <c r="C40" i="29"/>
  <c r="C39" i="29"/>
  <c r="B39" i="29"/>
  <c r="C38" i="29"/>
  <c r="B38" i="29"/>
  <c r="C37" i="29"/>
  <c r="B37" i="29"/>
  <c r="N33" i="29"/>
  <c r="K33" i="29"/>
  <c r="G33" i="29"/>
  <c r="N32" i="29"/>
  <c r="K32" i="29"/>
  <c r="G32" i="29"/>
  <c r="N31" i="29"/>
  <c r="K31" i="29"/>
  <c r="G31" i="29"/>
  <c r="N30" i="29"/>
  <c r="K30" i="29"/>
  <c r="G30" i="29"/>
  <c r="N29" i="29"/>
  <c r="K29" i="29"/>
  <c r="G29" i="29"/>
  <c r="N28" i="29"/>
  <c r="K28" i="29"/>
  <c r="G28" i="29"/>
  <c r="N27" i="29"/>
  <c r="K27" i="29"/>
  <c r="G27" i="29"/>
  <c r="N26" i="29"/>
  <c r="K26" i="29"/>
  <c r="G26" i="29"/>
  <c r="N21" i="29"/>
  <c r="K21" i="29"/>
  <c r="I21" i="29"/>
  <c r="F21" i="29"/>
  <c r="C21" i="29"/>
  <c r="H17" i="29"/>
  <c r="H16" i="29"/>
  <c r="H15" i="29"/>
  <c r="H14" i="29"/>
  <c r="H13" i="29"/>
  <c r="C13" i="29"/>
  <c r="R1" i="29"/>
  <c r="H60" i="21"/>
  <c r="H16" i="26"/>
  <c r="E22" i="26"/>
  <c r="E20" i="26"/>
  <c r="E12" i="26"/>
  <c r="E14" i="26"/>
  <c r="B28" i="26"/>
  <c r="J22" i="30" l="1"/>
  <c r="J16" i="30"/>
  <c r="J18" i="30"/>
  <c r="J20" i="30"/>
  <c r="J17" i="30"/>
  <c r="J19" i="30"/>
  <c r="J21" i="30"/>
  <c r="J23" i="30"/>
  <c r="H62" i="21"/>
  <c r="J14" i="30"/>
  <c r="J24" i="30"/>
  <c r="H26" i="21"/>
  <c r="H15" i="30" s="1"/>
  <c r="K7" i="26"/>
  <c r="I7" i="26"/>
  <c r="N21" i="24"/>
  <c r="K21" i="24"/>
  <c r="I21" i="24"/>
  <c r="F21" i="24"/>
  <c r="C21" i="24"/>
  <c r="H17" i="24"/>
  <c r="H16" i="24"/>
  <c r="H15" i="24"/>
  <c r="H14" i="24"/>
  <c r="H13" i="24"/>
  <c r="N33" i="24"/>
  <c r="N32" i="24"/>
  <c r="N31" i="24"/>
  <c r="N30" i="24"/>
  <c r="N29" i="24"/>
  <c r="K33" i="24"/>
  <c r="K32" i="24"/>
  <c r="K31" i="24"/>
  <c r="K30" i="24"/>
  <c r="K29" i="24"/>
  <c r="G33" i="24"/>
  <c r="G32" i="24"/>
  <c r="G31" i="24"/>
  <c r="G30" i="24"/>
  <c r="G29" i="24"/>
  <c r="N28" i="24"/>
  <c r="K28" i="24"/>
  <c r="G28" i="24"/>
  <c r="G27" i="24"/>
  <c r="H17" i="26"/>
  <c r="H18" i="26"/>
  <c r="H19" i="26"/>
  <c r="H20" i="26"/>
  <c r="J20" i="26" s="1"/>
  <c r="H21" i="26"/>
  <c r="J21" i="26" s="1"/>
  <c r="H22" i="26"/>
  <c r="J22" i="26" s="1"/>
  <c r="H23" i="26"/>
  <c r="J23" i="26" s="1"/>
  <c r="H24" i="26"/>
  <c r="E24" i="26"/>
  <c r="D23" i="26"/>
  <c r="D21" i="26"/>
  <c r="E18" i="26"/>
  <c r="D19" i="26"/>
  <c r="D17" i="26"/>
  <c r="E16" i="26"/>
  <c r="J16" i="26" s="1"/>
  <c r="H14" i="26"/>
  <c r="E4" i="26"/>
  <c r="J25" i="30" l="1"/>
  <c r="H15" i="26"/>
  <c r="J18" i="26"/>
  <c r="J17" i="26"/>
  <c r="J19" i="26"/>
  <c r="J24" i="26"/>
  <c r="J14" i="26"/>
  <c r="J25" i="26" l="1"/>
  <c r="H38" i="21"/>
  <c r="J35" i="21"/>
  <c r="J33" i="21"/>
  <c r="J31" i="21"/>
  <c r="J29" i="21"/>
  <c r="J59" i="21"/>
  <c r="J51" i="21"/>
  <c r="J36" i="21"/>
  <c r="J34" i="21"/>
  <c r="J37" i="21"/>
  <c r="J32" i="21"/>
  <c r="J30" i="21"/>
  <c r="J25" i="21"/>
  <c r="J52" i="21" l="1"/>
  <c r="Q33" i="24"/>
  <c r="Q33" i="29"/>
  <c r="Q32" i="29"/>
  <c r="Q31" i="24"/>
  <c r="Q31" i="29"/>
  <c r="Q30" i="29"/>
  <c r="Q29" i="29"/>
  <c r="H40" i="21"/>
  <c r="H26" i="26" s="1"/>
  <c r="H25" i="30"/>
  <c r="Q28" i="24"/>
  <c r="Q28" i="29"/>
  <c r="J38" i="21"/>
  <c r="H25" i="26"/>
  <c r="Q32" i="24"/>
  <c r="Q30" i="24"/>
  <c r="Q29" i="24"/>
  <c r="J58" i="21"/>
  <c r="J57" i="21"/>
  <c r="J56" i="21"/>
  <c r="J55" i="21"/>
  <c r="N34" i="24" l="1"/>
  <c r="N34" i="29"/>
  <c r="H26" i="30"/>
  <c r="J60" i="21"/>
  <c r="R1" i="24"/>
  <c r="K1" i="26"/>
  <c r="C42" i="24"/>
  <c r="C43" i="24"/>
  <c r="B44" i="24"/>
  <c r="C44" i="24"/>
  <c r="C45" i="24"/>
  <c r="B38" i="24"/>
  <c r="C38" i="24"/>
  <c r="B39" i="24"/>
  <c r="C39" i="24"/>
  <c r="C40" i="24"/>
  <c r="B41" i="24"/>
  <c r="C41" i="24"/>
  <c r="C37" i="24"/>
  <c r="B37" i="24"/>
  <c r="N27" i="24"/>
  <c r="N26" i="24"/>
  <c r="K27" i="24"/>
  <c r="E10" i="26"/>
  <c r="J24" i="21"/>
  <c r="J23" i="21"/>
  <c r="J22" i="21"/>
  <c r="J21" i="21"/>
  <c r="K26" i="24"/>
  <c r="G26" i="24"/>
  <c r="C13" i="24"/>
  <c r="H11" i="26"/>
  <c r="H12" i="26"/>
  <c r="H13" i="26"/>
  <c r="H10" i="26"/>
  <c r="D13" i="26"/>
  <c r="D11" i="26"/>
  <c r="J13" i="26" l="1"/>
  <c r="J13" i="30"/>
  <c r="J12" i="26"/>
  <c r="Q27" i="29"/>
  <c r="J12" i="30"/>
  <c r="J11" i="26"/>
  <c r="J11" i="30"/>
  <c r="J26" i="21"/>
  <c r="J10" i="30"/>
  <c r="Q26" i="29"/>
  <c r="J10" i="26"/>
  <c r="Q26" i="24"/>
  <c r="Q27" i="24"/>
  <c r="J40" i="21" l="1"/>
  <c r="J15" i="30"/>
  <c r="J62" i="21"/>
  <c r="J15" i="26"/>
  <c r="Q34" i="29" l="1"/>
  <c r="F7" i="29" s="1"/>
  <c r="J26" i="30"/>
  <c r="J26" i="26"/>
  <c r="Q34" i="24"/>
  <c r="F7" i="24" s="1"/>
  <c r="O9" i="24" s="1"/>
  <c r="N9" i="24" l="1"/>
  <c r="G9" i="24"/>
  <c r="K9" i="24"/>
  <c r="P9" i="24"/>
  <c r="I9" i="24"/>
  <c r="L9" i="24"/>
  <c r="H9" i="24"/>
  <c r="M9" i="24"/>
  <c r="J9" i="24"/>
  <c r="G9" i="29"/>
  <c r="I9" i="29"/>
  <c r="K9" i="29"/>
  <c r="H9" i="29"/>
  <c r="N9" i="29"/>
  <c r="P9" i="29"/>
  <c r="M9" i="29"/>
  <c r="O9" i="29"/>
  <c r="J9" i="29"/>
  <c r="L9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三川 浩文</author>
  </authors>
  <commentList>
    <comment ref="S1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　請求印は、代表者印（代表者個人名の印または○○会○○長之印といった代表者の公印）を押印してください。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　法人名及び団体名のみの印は不可のため、代表者個人名の印も併せて押印してください。
　</t>
        </r>
        <r>
          <rPr>
            <b/>
            <sz val="9"/>
            <color indexed="81"/>
            <rFont val="MS P ゴシック"/>
            <family val="3"/>
            <charset val="128"/>
          </rPr>
          <t>シャチハタ等スタンプ印は使用できません。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三川 浩文</author>
  </authors>
  <commentList>
    <comment ref="S16" authorId="0" shapeId="0" xr:uid="{9A5318DE-5435-41A9-88B2-9201B85E1C21}">
      <text>
        <r>
          <rPr>
            <b/>
            <sz val="9"/>
            <color indexed="81"/>
            <rFont val="MS P ゴシック"/>
            <family val="3"/>
            <charset val="128"/>
          </rPr>
          <t>　請求印は、代表者印（代表者個人名の印または○○会○○長之印といった代表者の公印）を押印してください。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　法人名及び団体名のみの印は不可のため、代表者個人名の印も併せて押印してください。
　</t>
        </r>
        <r>
          <rPr>
            <b/>
            <sz val="9"/>
            <color indexed="81"/>
            <rFont val="MS P ゴシック"/>
            <family val="3"/>
            <charset val="128"/>
          </rPr>
          <t>シャチハタ等スタンプ印は使用できません。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<sst xmlns="http://schemas.openxmlformats.org/spreadsheetml/2006/main" count="458" uniqueCount="129">
  <si>
    <t>指定医療機関名</t>
  </si>
  <si>
    <t>接種者数（Ｂ）</t>
  </si>
  <si>
    <t>（Ａ）×（Ｂ）</t>
  </si>
  <si>
    <t>円</t>
  </si>
  <si>
    <t>　　　　　円</t>
  </si>
  <si>
    <t>人</t>
  </si>
  <si>
    <t>委託料　（Ａ）
（消費税込）</t>
    <rPh sb="9" eb="11">
      <t>ショウヒ</t>
    </rPh>
    <rPh sb="11" eb="13">
      <t>ゼイコ</t>
    </rPh>
    <phoneticPr fontId="2"/>
  </si>
  <si>
    <t>円</t>
    <phoneticPr fontId="2"/>
  </si>
  <si>
    <t>　円</t>
    <phoneticPr fontId="2"/>
  </si>
  <si>
    <t>円</t>
    <rPh sb="0" eb="1">
      <t>エン</t>
    </rPh>
    <phoneticPr fontId="2"/>
  </si>
  <si>
    <t>人</t>
    <phoneticPr fontId="2"/>
  </si>
  <si>
    <t>　　　　　　　円</t>
    <rPh sb="7" eb="8">
      <t>エン</t>
    </rPh>
    <phoneticPr fontId="2"/>
  </si>
  <si>
    <t>※1
接種日の年齢</t>
    <rPh sb="3" eb="5">
      <t>セッシュ</t>
    </rPh>
    <rPh sb="5" eb="6">
      <t>ビ</t>
    </rPh>
    <rPh sb="7" eb="9">
      <t>ネンレイ</t>
    </rPh>
    <phoneticPr fontId="2"/>
  </si>
  <si>
    <t>60～64歳</t>
    <rPh sb="5" eb="6">
      <t>サイ</t>
    </rPh>
    <phoneticPr fontId="2"/>
  </si>
  <si>
    <r>
      <t xml:space="preserve">種別
</t>
    </r>
    <r>
      <rPr>
        <sz val="11"/>
        <rFont val="ＭＳ Ｐゴシック"/>
        <family val="3"/>
        <charset val="128"/>
      </rPr>
      <t>委託料上限</t>
    </r>
    <rPh sb="0" eb="2">
      <t>シュベツ</t>
    </rPh>
    <rPh sb="3" eb="6">
      <t>イタクリョウ</t>
    </rPh>
    <rPh sb="6" eb="8">
      <t>ジョウゲン</t>
    </rPh>
    <phoneticPr fontId="2"/>
  </si>
  <si>
    <t>請求年月（令和</t>
    <rPh sb="0" eb="2">
      <t>セイキュウ</t>
    </rPh>
    <rPh sb="2" eb="3">
      <t>ネン</t>
    </rPh>
    <rPh sb="5" eb="6">
      <t>レイ</t>
    </rPh>
    <rPh sb="6" eb="7">
      <t>ワ</t>
    </rPh>
    <phoneticPr fontId="2"/>
  </si>
  <si>
    <t>合　　　計   ( ① )</t>
    <phoneticPr fontId="2"/>
  </si>
  <si>
    <t>合　　　計   ( ② )</t>
    <phoneticPr fontId="2"/>
  </si>
  <si>
    <t>65歳以上</t>
    <rPh sb="2" eb="3">
      <t>サイ</t>
    </rPh>
    <rPh sb="3" eb="5">
      <t>イジョウ</t>
    </rPh>
    <phoneticPr fontId="2"/>
  </si>
  <si>
    <t>65歳以上</t>
    <phoneticPr fontId="2"/>
  </si>
  <si>
    <t>請求金額</t>
  </si>
  <si>
    <t>頭に￥をいれる</t>
  </si>
  <si>
    <t>訂正不可</t>
  </si>
  <si>
    <t>十</t>
  </si>
  <si>
    <t>億</t>
  </si>
  <si>
    <t>千</t>
  </si>
  <si>
    <t>百</t>
  </si>
  <si>
    <t>万</t>
  </si>
  <si>
    <t>（あて先）　八代市長</t>
  </si>
  <si>
    <t>入力するところ</t>
    <rPh sb="0" eb="2">
      <t>ニュウリョク</t>
    </rPh>
    <phoneticPr fontId="2"/>
  </si>
  <si>
    <t>入力例</t>
    <rPh sb="0" eb="2">
      <t>ニュウリョク</t>
    </rPh>
    <rPh sb="2" eb="3">
      <t>レイ</t>
    </rPh>
    <phoneticPr fontId="2"/>
  </si>
  <si>
    <t>請求日（西暦年月日）</t>
    <rPh sb="0" eb="2">
      <t>セイキュウ</t>
    </rPh>
    <rPh sb="2" eb="3">
      <t>ビ</t>
    </rPh>
    <rPh sb="4" eb="6">
      <t>セイレキ</t>
    </rPh>
    <rPh sb="6" eb="9">
      <t>ネンガッピ</t>
    </rPh>
    <phoneticPr fontId="2"/>
  </si>
  <si>
    <t>郵便番号</t>
    <rPh sb="0" eb="4">
      <t>ユウビンバンゴウ</t>
    </rPh>
    <phoneticPr fontId="2"/>
  </si>
  <si>
    <t>866-8601</t>
    <phoneticPr fontId="2"/>
  </si>
  <si>
    <t>住所</t>
    <rPh sb="0" eb="2">
      <t>ジュウショ</t>
    </rPh>
    <phoneticPr fontId="2"/>
  </si>
  <si>
    <t>法人・団体名</t>
    <rPh sb="0" eb="2">
      <t>ホウジン</t>
    </rPh>
    <rPh sb="3" eb="5">
      <t>ダンタイ</t>
    </rPh>
    <rPh sb="5" eb="6">
      <t>メイ</t>
    </rPh>
    <phoneticPr fontId="2"/>
  </si>
  <si>
    <t>八代市高下西町777</t>
    <rPh sb="0" eb="3">
      <t>ヤツシロシ</t>
    </rPh>
    <rPh sb="3" eb="5">
      <t>コウゲ</t>
    </rPh>
    <rPh sb="5" eb="6">
      <t>ニシ</t>
    </rPh>
    <rPh sb="6" eb="7">
      <t>マチ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</si>
  <si>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</si>
  <si>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</si>
  <si>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肥後銀行</t>
    <rPh sb="0" eb="2">
      <t>ヒゴ</t>
    </rPh>
    <rPh sb="2" eb="4">
      <t>ギンコウ</t>
    </rPh>
    <phoneticPr fontId="2"/>
  </si>
  <si>
    <t>八代支店</t>
    <rPh sb="0" eb="2">
      <t>ヤツシロ</t>
    </rPh>
    <rPh sb="2" eb="4">
      <t>シテン</t>
    </rPh>
    <phoneticPr fontId="2"/>
  </si>
  <si>
    <t>振込口座金融機関</t>
    <rPh sb="0" eb="2">
      <t>フリコミ</t>
    </rPh>
    <rPh sb="2" eb="4">
      <t>コウザ</t>
    </rPh>
    <rPh sb="4" eb="8">
      <t>キンユウキカン</t>
    </rPh>
    <phoneticPr fontId="2"/>
  </si>
  <si>
    <t>振込口座本支店</t>
    <rPh sb="0" eb="2">
      <t>フリコミ</t>
    </rPh>
    <rPh sb="2" eb="4">
      <t>コウザ</t>
    </rPh>
    <rPh sb="4" eb="7">
      <t>ホンシテン</t>
    </rPh>
    <phoneticPr fontId="2"/>
  </si>
  <si>
    <t>振込口座名義人カナ</t>
    <rPh sb="0" eb="2">
      <t>フリコミ</t>
    </rPh>
    <rPh sb="2" eb="4">
      <t>コウザ</t>
    </rPh>
    <rPh sb="4" eb="6">
      <t>メイギ</t>
    </rPh>
    <rPh sb="6" eb="7">
      <t>ニン</t>
    </rPh>
    <phoneticPr fontId="2"/>
  </si>
  <si>
    <t>0965-99-9999</t>
    <phoneticPr fontId="2"/>
  </si>
  <si>
    <t>〒</t>
    <phoneticPr fontId="2"/>
  </si>
  <si>
    <t>㊞</t>
    <phoneticPr fontId="2"/>
  </si>
  <si>
    <t>振込口座種別</t>
    <rPh sb="0" eb="2">
      <t>フリコミ</t>
    </rPh>
    <rPh sb="2" eb="4">
      <t>コウザ</t>
    </rPh>
    <rPh sb="4" eb="6">
      <t>シュベツ</t>
    </rPh>
    <phoneticPr fontId="2"/>
  </si>
  <si>
    <t>普通</t>
  </si>
  <si>
    <t>支店名</t>
    <rPh sb="0" eb="2">
      <t>シテン</t>
    </rPh>
    <rPh sb="2" eb="3">
      <t>ナ</t>
    </rPh>
    <phoneticPr fontId="2"/>
  </si>
  <si>
    <t>種類</t>
    <rPh sb="0" eb="2">
      <t>シュルイ</t>
    </rPh>
    <phoneticPr fontId="2"/>
  </si>
  <si>
    <t>口座番号</t>
    <rPh sb="0" eb="2">
      <t>コウザ</t>
    </rPh>
    <rPh sb="2" eb="4">
      <t>バンゴウ</t>
    </rPh>
    <phoneticPr fontId="2"/>
  </si>
  <si>
    <t>振込口座番号</t>
    <rPh sb="0" eb="2">
      <t>フリコミ</t>
    </rPh>
    <rPh sb="2" eb="4">
      <t>コウザ</t>
    </rPh>
    <rPh sb="4" eb="6">
      <t>バンゴウ</t>
    </rPh>
    <phoneticPr fontId="2"/>
  </si>
  <si>
    <t>口座名義人カナ</t>
    <rPh sb="0" eb="2">
      <t>コウザ</t>
    </rPh>
    <rPh sb="2" eb="4">
      <t>メイギ</t>
    </rPh>
    <rPh sb="4" eb="5">
      <t>ニン</t>
    </rPh>
    <phoneticPr fontId="2"/>
  </si>
  <si>
    <t>上記金額を請求します。</t>
    <rPh sb="0" eb="2">
      <t>ジョウキ</t>
    </rPh>
    <rPh sb="2" eb="4">
      <t>キンガク</t>
    </rPh>
    <rPh sb="5" eb="7">
      <t>セイキュウ</t>
    </rPh>
    <phoneticPr fontId="2"/>
  </si>
  <si>
    <t>振込口座金融機関</t>
    <rPh sb="0" eb="2">
      <t>フリコミ</t>
    </rPh>
    <rPh sb="2" eb="4">
      <t>コウザ</t>
    </rPh>
    <rPh sb="4" eb="6">
      <t>キンユウ</t>
    </rPh>
    <rPh sb="6" eb="8">
      <t>キカン</t>
    </rPh>
    <phoneticPr fontId="2"/>
  </si>
  <si>
    <t>定期接種委託料</t>
    <rPh sb="0" eb="2">
      <t>テイキ</t>
    </rPh>
    <rPh sb="2" eb="4">
      <t>セッシュ</t>
    </rPh>
    <rPh sb="4" eb="7">
      <t>イタクリョウ</t>
    </rPh>
    <phoneticPr fontId="2"/>
  </si>
  <si>
    <t>単価　(円）</t>
    <rPh sb="0" eb="2">
      <t>タンカ</t>
    </rPh>
    <rPh sb="4" eb="5">
      <t>エン</t>
    </rPh>
    <phoneticPr fontId="2"/>
  </si>
  <si>
    <t>接種者数　(人）</t>
    <rPh sb="0" eb="2">
      <t>セッシュ</t>
    </rPh>
    <rPh sb="2" eb="3">
      <t>シャ</t>
    </rPh>
    <rPh sb="3" eb="4">
      <t>スウ</t>
    </rPh>
    <rPh sb="6" eb="7">
      <t>ニン</t>
    </rPh>
    <phoneticPr fontId="2"/>
  </si>
  <si>
    <t>金額　(円）</t>
    <rPh sb="0" eb="2">
      <t>キンガク</t>
    </rPh>
    <rPh sb="4" eb="5">
      <t>エン</t>
    </rPh>
    <phoneticPr fontId="2"/>
  </si>
  <si>
    <t>〇〇クリニック</t>
    <phoneticPr fontId="2"/>
  </si>
  <si>
    <t>入力項目</t>
    <rPh sb="0" eb="2">
      <t>ニュウリョク</t>
    </rPh>
    <rPh sb="2" eb="4">
      <t>コウモク</t>
    </rPh>
    <phoneticPr fontId="2"/>
  </si>
  <si>
    <t>〇定期接種実績一覧</t>
    <rPh sb="1" eb="3">
      <t>テイキ</t>
    </rPh>
    <rPh sb="3" eb="5">
      <t>セッシュ</t>
    </rPh>
    <rPh sb="5" eb="7">
      <t>ジッセキ</t>
    </rPh>
    <rPh sb="7" eb="9">
      <t>イチラン</t>
    </rPh>
    <phoneticPr fontId="2"/>
  </si>
  <si>
    <t>住         所</t>
    <rPh sb="0" eb="1">
      <t>ジュウ</t>
    </rPh>
    <rPh sb="10" eb="11">
      <t>ショ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</si>
  <si>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</si>
  <si>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計</t>
    <rPh sb="0" eb="1">
      <t>ケイ</t>
    </rPh>
    <phoneticPr fontId="2"/>
  </si>
  <si>
    <t>請  求  書</t>
    <rPh sb="0" eb="1">
      <t>ショウ</t>
    </rPh>
    <rPh sb="3" eb="4">
      <t>モトム</t>
    </rPh>
    <rPh sb="6" eb="7">
      <t>ショ</t>
    </rPh>
    <phoneticPr fontId="2"/>
  </si>
  <si>
    <t>請求書作成時の注意事項</t>
  </si>
  <si>
    <t>消えるボールペンは使用できません</t>
  </si>
  <si>
    <t>法人名及び団体名のみの印は不可のため、代表者個人名の印も併せて押印してください。</t>
    <phoneticPr fontId="2"/>
  </si>
  <si>
    <t>シャチハタ等スタンプ印は使用できません。</t>
    <phoneticPr fontId="2"/>
  </si>
  <si>
    <t xml:space="preserve">	請求書の訂正は、代表者印で見え消し訂正をしてください。修正液・修正テープでの訂正はできません。</t>
    <phoneticPr fontId="2"/>
  </si>
  <si>
    <t>■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</si>
  <si>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</si>
  <si>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</si>
  <si>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</si>
  <si>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</si>
  <si>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支払金は下記口座に振り込んでください。</t>
    <rPh sb="0" eb="2">
      <t>シハライ</t>
    </rPh>
    <rPh sb="2" eb="3">
      <t>キン</t>
    </rPh>
    <rPh sb="4" eb="6">
      <t>カキ</t>
    </rPh>
    <rPh sb="6" eb="8">
      <t>コウザ</t>
    </rPh>
    <phoneticPr fontId="2"/>
  </si>
  <si>
    <t>〇定期予防接種内容（全て税込）</t>
    <rPh sb="1" eb="3">
      <t>テイキ</t>
    </rPh>
    <rPh sb="3" eb="5">
      <t>ヨボウ</t>
    </rPh>
    <rPh sb="5" eb="7">
      <t>セッシュ</t>
    </rPh>
    <rPh sb="7" eb="9">
      <t>ナイヨウ</t>
    </rPh>
    <rPh sb="10" eb="11">
      <t>スベ</t>
    </rPh>
    <rPh sb="12" eb="14">
      <t>ゼイコ</t>
    </rPh>
    <phoneticPr fontId="2"/>
  </si>
  <si>
    <r>
      <t>ただし、</t>
    </r>
    <r>
      <rPr>
        <sz val="12"/>
        <rFont val="ＭＳ Ｐゴシック"/>
        <family val="3"/>
        <charset val="128"/>
      </rPr>
      <t>上部の請求金額の訂正はできません。</t>
    </r>
  </si>
  <si>
    <t>法人・団体名</t>
    <rPh sb="0" eb="2">
      <t>ホウジン</t>
    </rPh>
    <rPh sb="3" eb="5">
      <t>ダンタイ</t>
    </rPh>
    <rPh sb="5" eb="6">
      <t>ナ</t>
    </rPh>
    <phoneticPr fontId="2"/>
  </si>
  <si>
    <t>「住所、法人・団体名、代表者職・氏名」欄は、契約書に記載の契約者欄と必ず一致させ、正確に記入してください。</t>
    <phoneticPr fontId="2"/>
  </si>
  <si>
    <t>請求印は、代表者印（代表者個人名の印または○○会○○長之印といった代表者の公印）を押印してください。</t>
    <phoneticPr fontId="2"/>
  </si>
  <si>
    <t>会長　八代太郎</t>
    <rPh sb="0" eb="2">
      <t>カイチョウ</t>
    </rPh>
    <rPh sb="3" eb="5">
      <t>ヤツシロ</t>
    </rPh>
    <rPh sb="5" eb="7">
      <t>タロウ</t>
    </rPh>
    <phoneticPr fontId="2"/>
  </si>
  <si>
    <t>指定医療機関名</t>
    <phoneticPr fontId="2"/>
  </si>
  <si>
    <t>八代市　B類定期予防接種実績報告書及び請求書用入力フォーム</t>
    <rPh sb="0" eb="3">
      <t>ヤツシロシ</t>
    </rPh>
    <rPh sb="5" eb="6">
      <t>ルイ</t>
    </rPh>
    <rPh sb="6" eb="8">
      <t>テイキ</t>
    </rPh>
    <rPh sb="8" eb="10">
      <t>ヨボウ</t>
    </rPh>
    <rPh sb="17" eb="18">
      <t>オヨ</t>
    </rPh>
    <rPh sb="19" eb="22">
      <t>セイキュウショ</t>
    </rPh>
    <rPh sb="22" eb="23">
      <t>ヨウ</t>
    </rPh>
    <rPh sb="23" eb="25">
      <t>ニュウリョク</t>
    </rPh>
    <phoneticPr fontId="2"/>
  </si>
  <si>
    <t>高齢者の
肺炎球菌感染症</t>
    <rPh sb="0" eb="3">
      <t>コウレイシャ</t>
    </rPh>
    <rPh sb="5" eb="7">
      <t>ハイエン</t>
    </rPh>
    <rPh sb="7" eb="9">
      <t>キュウキン</t>
    </rPh>
    <rPh sb="9" eb="11">
      <t>カンセン</t>
    </rPh>
    <rPh sb="11" eb="12">
      <t>ショウ</t>
    </rPh>
    <phoneticPr fontId="2"/>
  </si>
  <si>
    <t>新型コロナウイルス</t>
    <rPh sb="0" eb="2">
      <t>シンガタ</t>
    </rPh>
    <phoneticPr fontId="2"/>
  </si>
  <si>
    <t>合　　　計   ( ③ )</t>
    <phoneticPr fontId="2"/>
  </si>
  <si>
    <t>肺炎球菌感染症</t>
    <rPh sb="0" eb="2">
      <t>ハイエン</t>
    </rPh>
    <rPh sb="2" eb="4">
      <t>キュウキン</t>
    </rPh>
    <rPh sb="4" eb="6">
      <t>カンセン</t>
    </rPh>
    <rPh sb="6" eb="7">
      <t>ショウ</t>
    </rPh>
    <phoneticPr fontId="2"/>
  </si>
  <si>
    <t>八代市　B類定期予防接種実績報告書</t>
    <rPh sb="0" eb="3">
      <t>ヤツシロシ</t>
    </rPh>
    <rPh sb="5" eb="6">
      <t>ルイ</t>
    </rPh>
    <rPh sb="6" eb="8">
      <t>テイキ</t>
    </rPh>
    <rPh sb="8" eb="10">
      <t>ヨボウ</t>
    </rPh>
    <rPh sb="10" eb="12">
      <t>セッシュ</t>
    </rPh>
    <rPh sb="12" eb="14">
      <t>ジッセキ</t>
    </rPh>
    <rPh sb="14" eb="17">
      <t>ホウコクショ</t>
    </rPh>
    <phoneticPr fontId="2"/>
  </si>
  <si>
    <t>高齢者の
肺炎球菌感染症　　　</t>
    <rPh sb="5" eb="7">
      <t>ハイエン</t>
    </rPh>
    <rPh sb="7" eb="9">
      <t>キュウキン</t>
    </rPh>
    <rPh sb="9" eb="12">
      <t>カンセンショウ</t>
    </rPh>
    <phoneticPr fontId="2"/>
  </si>
  <si>
    <t>一般</t>
    <rPh sb="0" eb="2">
      <t>イッパン</t>
    </rPh>
    <phoneticPr fontId="2"/>
  </si>
  <si>
    <t>　一般</t>
    <rPh sb="1" eb="3">
      <t>イッパン</t>
    </rPh>
    <phoneticPr fontId="2"/>
  </si>
  <si>
    <t>　生活保護受給者</t>
    <rPh sb="1" eb="3">
      <t>セイカツ</t>
    </rPh>
    <rPh sb="3" eb="5">
      <t>ホゴ</t>
    </rPh>
    <rPh sb="5" eb="7">
      <t>ジュキュウ</t>
    </rPh>
    <rPh sb="7" eb="8">
      <t>シャ</t>
    </rPh>
    <phoneticPr fontId="2"/>
  </si>
  <si>
    <t>65歳</t>
    <phoneticPr fontId="2"/>
  </si>
  <si>
    <t>中止予診料</t>
    <phoneticPr fontId="2"/>
  </si>
  <si>
    <t>高齢者の帯状疱疹</t>
    <rPh sb="0" eb="3">
      <t>コウレイシャ</t>
    </rPh>
    <rPh sb="4" eb="8">
      <t>タイジョウホウシン</t>
    </rPh>
    <phoneticPr fontId="2"/>
  </si>
  <si>
    <t>シングリックス®</t>
    <phoneticPr fontId="2"/>
  </si>
  <si>
    <t>ビケン®</t>
    <phoneticPr fontId="2"/>
  </si>
  <si>
    <t>合　　　計   ( ④ )</t>
    <phoneticPr fontId="2"/>
  </si>
  <si>
    <t>対象者年齢</t>
    <rPh sb="0" eb="3">
      <t>タイショウシャ</t>
    </rPh>
    <rPh sb="3" eb="5">
      <t>ネンレイ</t>
    </rPh>
    <phoneticPr fontId="2"/>
  </si>
  <si>
    <t>生活保護受給者</t>
    <rPh sb="0" eb="2">
      <t>セイカツ</t>
    </rPh>
    <rPh sb="2" eb="4">
      <t>ホゴ</t>
    </rPh>
    <rPh sb="4" eb="7">
      <t>ジュキュウシャ</t>
    </rPh>
    <phoneticPr fontId="2"/>
  </si>
  <si>
    <t>小　　　計   ( ① )</t>
    <rPh sb="0" eb="1">
      <t>ショウ</t>
    </rPh>
    <phoneticPr fontId="2"/>
  </si>
  <si>
    <t>小　　　計   ( ② )</t>
    <phoneticPr fontId="2"/>
  </si>
  <si>
    <t>　中止予診料</t>
    <phoneticPr fontId="2"/>
  </si>
  <si>
    <t>ビケン</t>
    <phoneticPr fontId="2"/>
  </si>
  <si>
    <t>シング
リックス</t>
    <phoneticPr fontId="2"/>
  </si>
  <si>
    <t>予防接種名</t>
    <rPh sb="0" eb="4">
      <t>ヨボウセッシュ</t>
    </rPh>
    <rPh sb="4" eb="5">
      <t>ナ</t>
    </rPh>
    <phoneticPr fontId="2"/>
  </si>
  <si>
    <t>※2　インフルエンザ及び新型コロナウイルスワクチンの実施期間　10月～翌年1月</t>
    <rPh sb="10" eb="11">
      <t>オヨ</t>
    </rPh>
    <rPh sb="12" eb="14">
      <t>シンガタ</t>
    </rPh>
    <rPh sb="26" eb="28">
      <t>ジッシ</t>
    </rPh>
    <rPh sb="28" eb="30">
      <t>キカン</t>
    </rPh>
    <rPh sb="33" eb="34">
      <t>ガツ</t>
    </rPh>
    <rPh sb="35" eb="37">
      <t>ヨクネン</t>
    </rPh>
    <rPh sb="38" eb="39">
      <t>ガツ</t>
    </rPh>
    <phoneticPr fontId="2"/>
  </si>
  <si>
    <t>※1
年度末の年齢</t>
    <rPh sb="3" eb="6">
      <t>ネンドマツ</t>
    </rPh>
    <rPh sb="7" eb="9">
      <t>ネンレイ</t>
    </rPh>
    <phoneticPr fontId="2"/>
  </si>
  <si>
    <t>合計（消費税込）　①+②　</t>
    <rPh sb="0" eb="2">
      <t>ゴウケイ</t>
    </rPh>
    <rPh sb="3" eb="5">
      <t>ショウヒ</t>
    </rPh>
    <rPh sb="5" eb="7">
      <t>ゼイコ</t>
    </rPh>
    <phoneticPr fontId="2"/>
  </si>
  <si>
    <t>合計（消費税込）　③+④　　</t>
    <rPh sb="0" eb="2">
      <t>ゴウケイ</t>
    </rPh>
    <rPh sb="3" eb="5">
      <t>ショウヒ</t>
    </rPh>
    <rPh sb="5" eb="7">
      <t>ゼイコ</t>
    </rPh>
    <phoneticPr fontId="2"/>
  </si>
  <si>
    <t>※1　「60～64歳」欄は、接種日当日の年齢で計上する。</t>
    <rPh sb="11" eb="12">
      <t>ラン</t>
    </rPh>
    <rPh sb="14" eb="16">
      <t>セッシュ</t>
    </rPh>
    <rPh sb="16" eb="17">
      <t>ビ</t>
    </rPh>
    <rPh sb="17" eb="19">
      <t>トウジツ</t>
    </rPh>
    <rPh sb="20" eb="22">
      <t>ネンレイ</t>
    </rPh>
    <rPh sb="23" eb="25">
      <t>ケイジョウ</t>
    </rPh>
    <phoneticPr fontId="2"/>
  </si>
  <si>
    <t>※1　「60～64歳」欄は、肺炎球菌は接種日当日の年齢で計上し、帯状疱疹は年度末年齢で計上する。</t>
    <rPh sb="11" eb="12">
      <t>ラン</t>
    </rPh>
    <rPh sb="14" eb="18">
      <t>ハイエンキュウキン</t>
    </rPh>
    <rPh sb="19" eb="21">
      <t>セッシュ</t>
    </rPh>
    <rPh sb="21" eb="22">
      <t>ビ</t>
    </rPh>
    <rPh sb="22" eb="24">
      <t>トウジツ</t>
    </rPh>
    <rPh sb="25" eb="27">
      <t>ネンレイ</t>
    </rPh>
    <rPh sb="28" eb="30">
      <t>ケイジョウ</t>
    </rPh>
    <phoneticPr fontId="2"/>
  </si>
  <si>
    <t>65歳～</t>
    <phoneticPr fontId="2"/>
  </si>
  <si>
    <t>ただし、八代郡市医師会は請求権を委任しているため、各医療機関名義で記入・押印してください。</t>
    <rPh sb="7" eb="8">
      <t>シ</t>
    </rPh>
    <phoneticPr fontId="2"/>
  </si>
  <si>
    <t>社団法人　八代市郡市医師会</t>
    <rPh sb="0" eb="2">
      <t>シャダン</t>
    </rPh>
    <rPh sb="2" eb="4">
      <t>ホウジン</t>
    </rPh>
    <rPh sb="5" eb="7">
      <t>ヤツシロ</t>
    </rPh>
    <rPh sb="7" eb="8">
      <t>シ</t>
    </rPh>
    <rPh sb="8" eb="9">
      <t>グン</t>
    </rPh>
    <rPh sb="9" eb="10">
      <t>シ</t>
    </rPh>
    <rPh sb="10" eb="13">
      <t>イシカイ</t>
    </rPh>
    <phoneticPr fontId="2"/>
  </si>
  <si>
    <t>半角ｶﾀｶﾅ30文字ﾏﾃﾞ
ﾔﾂｼﾛｼｸﾞﾝシｲｼｶｲ</t>
    <rPh sb="8" eb="10">
      <t>モジ</t>
    </rPh>
    <phoneticPr fontId="2"/>
  </si>
  <si>
    <t>　　年</t>
    <rPh sb="2" eb="3">
      <t>ネン</t>
    </rPh>
    <phoneticPr fontId="2"/>
  </si>
  <si>
    <t>　月）</t>
    <rPh sb="1" eb="2">
      <t>ツキ</t>
    </rPh>
    <phoneticPr fontId="2"/>
  </si>
  <si>
    <t>高齢者のインフルエンザ</t>
    <rPh sb="0" eb="3">
      <t>コウレイシャ</t>
    </rPh>
    <phoneticPr fontId="2"/>
  </si>
  <si>
    <t>標準量</t>
    <rPh sb="0" eb="3">
      <t>ヒョウジュンリョウ</t>
    </rPh>
    <phoneticPr fontId="2"/>
  </si>
  <si>
    <t>高用量</t>
    <rPh sb="0" eb="3">
      <t>コウヨウリョウ</t>
    </rPh>
    <phoneticPr fontId="2"/>
  </si>
  <si>
    <t>75歳以上</t>
    <rPh sb="2" eb="3">
      <t>サイ</t>
    </rPh>
    <rPh sb="3" eb="5">
      <t>イジョウ</t>
    </rPh>
    <phoneticPr fontId="2"/>
  </si>
  <si>
    <t>75歳以上</t>
    <phoneticPr fontId="2"/>
  </si>
  <si>
    <t>一般</t>
    <phoneticPr fontId="2"/>
  </si>
  <si>
    <t>生活保護受給者</t>
    <phoneticPr fontId="2"/>
  </si>
  <si>
    <t>自己負担</t>
    <rPh sb="0" eb="4">
      <t>ジコフタン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</si>
</sst>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gge&quot;年&quot;m&quot;月&quot;d&quot;日&quot;;@"/>
    <numFmt numFmtId="177" formatCode="#,###,###"/>
    <numFmt numFmtId="178" formatCode="#,###\ &quot;円迄/回&quot;"/>
    <numFmt numFmtId="179" formatCode="#,###"/>
    <numFmt numFmtId="180" formatCode="e\ &quot;年&quot;"/>
    <numFmt numFmtId="181" formatCode="#,###,##0"/>
    <numFmt numFmtId="182" formatCode="&quot;(委託料&quot;\ #,###\ &quot;円迄/回)&quot;"/>
    <numFmt numFmtId="183" formatCode="#,###,###,###"/>
    <numFmt numFmtId="184" formatCode="\ ggge\ &quot;年度用です&quot;"/>
    <numFmt numFmtId="185" formatCode="ggge&quot;年度&quot;"/>
    <numFmt numFmtId="186" formatCode="#,##0_ "/>
    <numFmt numFmtId="187" formatCode="m\ &quot;月）&quot;"/>
    <numFmt numFmtId="188" formatCode="000000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1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F6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5">
    <xf numFmtId="0" fontId="0" fillId="0" borderId="0" xfId="0"/>
    <xf numFmtId="177" fontId="3" fillId="2" borderId="9" xfId="1" applyNumberFormat="1" applyFont="1" applyFill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center" wrapText="1"/>
    </xf>
    <xf numFmtId="178" fontId="0" fillId="0" borderId="3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7" xfId="0" applyFont="1" applyFill="1" applyBorder="1" applyAlignment="1" applyProtection="1">
      <alignment horizontal="right" vertical="center"/>
    </xf>
    <xf numFmtId="0" fontId="0" fillId="0" borderId="29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25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2" xfId="0" applyFont="1" applyFill="1" applyBorder="1" applyAlignment="1" applyProtection="1">
      <alignment horizontal="right" vertical="center"/>
    </xf>
    <xf numFmtId="177" fontId="3" fillId="0" borderId="17" xfId="0" applyNumberFormat="1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right"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Protection="1"/>
    <xf numFmtId="0" fontId="0" fillId="0" borderId="0" xfId="0" applyFont="1" applyAlignment="1" applyProtection="1">
      <alignment vertical="center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right" vertical="center"/>
    </xf>
    <xf numFmtId="0" fontId="5" fillId="0" borderId="23" xfId="0" applyFont="1" applyBorder="1" applyAlignment="1" applyProtection="1">
      <alignment horizontal="center" vertical="center" textRotation="255"/>
    </xf>
    <xf numFmtId="0" fontId="6" fillId="0" borderId="23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/>
    </xf>
    <xf numFmtId="183" fontId="0" fillId="0" borderId="27" xfId="0" applyNumberFormat="1" applyFont="1" applyBorder="1" applyAlignment="1" applyProtection="1">
      <alignment horizontal="right" vertical="center"/>
    </xf>
    <xf numFmtId="183" fontId="0" fillId="0" borderId="23" xfId="0" applyNumberFormat="1" applyFont="1" applyBorder="1" applyAlignment="1" applyProtection="1">
      <alignment horizontal="right"/>
    </xf>
    <xf numFmtId="183" fontId="0" fillId="0" borderId="23" xfId="0" applyNumberFormat="1" applyFont="1" applyBorder="1" applyAlignment="1" applyProtection="1">
      <alignment horizontal="right" vertical="center"/>
    </xf>
    <xf numFmtId="183" fontId="0" fillId="0" borderId="28" xfId="0" applyNumberFormat="1" applyFont="1" applyBorder="1" applyAlignment="1" applyProtection="1">
      <alignment horizontal="right" vertical="center"/>
    </xf>
    <xf numFmtId="183" fontId="0" fillId="0" borderId="0" xfId="0" applyNumberFormat="1" applyFont="1" applyBorder="1" applyAlignment="1" applyProtection="1">
      <alignment horizontal="right" vertical="center"/>
    </xf>
    <xf numFmtId="183" fontId="0" fillId="0" borderId="25" xfId="0" applyNumberFormat="1" applyFont="1" applyBorder="1" applyAlignment="1" applyProtection="1">
      <alignment horizontal="right" vertical="center"/>
    </xf>
    <xf numFmtId="0" fontId="0" fillId="0" borderId="37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center" vertical="center"/>
    </xf>
    <xf numFmtId="0" fontId="0" fillId="0" borderId="34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6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183" fontId="0" fillId="0" borderId="0" xfId="0" applyNumberFormat="1" applyFont="1" applyBorder="1" applyAlignment="1" applyProtection="1">
      <alignment horizontal="right" shrinkToFit="1"/>
    </xf>
    <xf numFmtId="0" fontId="3" fillId="0" borderId="0" xfId="0" applyFont="1" applyProtection="1"/>
    <xf numFmtId="177" fontId="3" fillId="0" borderId="79" xfId="0" applyNumberFormat="1" applyFont="1" applyBorder="1" applyAlignment="1" applyProtection="1">
      <alignment vertical="center"/>
    </xf>
    <xf numFmtId="0" fontId="0" fillId="0" borderId="80" xfId="0" applyFont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wrapText="1"/>
    </xf>
    <xf numFmtId="178" fontId="0" fillId="0" borderId="12" xfId="0" applyNumberFormat="1" applyFont="1" applyBorder="1" applyAlignment="1" applyProtection="1">
      <alignment horizontal="center" vertical="center" wrapText="1"/>
    </xf>
    <xf numFmtId="0" fontId="6" fillId="0" borderId="72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 wrapText="1"/>
    </xf>
    <xf numFmtId="177" fontId="3" fillId="0" borderId="59" xfId="1" applyNumberFormat="1" applyFont="1" applyFill="1" applyBorder="1" applyAlignment="1" applyProtection="1">
      <alignment horizontal="right" vertical="center"/>
    </xf>
    <xf numFmtId="0" fontId="0" fillId="0" borderId="86" xfId="0" applyFont="1" applyFill="1" applyBorder="1" applyAlignment="1" applyProtection="1">
      <alignment horizontal="right" vertical="center"/>
    </xf>
    <xf numFmtId="0" fontId="0" fillId="0" borderId="93" xfId="0" applyFont="1" applyFill="1" applyBorder="1" applyAlignment="1" applyProtection="1">
      <alignment horizontal="right" vertical="center"/>
    </xf>
    <xf numFmtId="177" fontId="3" fillId="0" borderId="11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 wrapText="1"/>
    </xf>
    <xf numFmtId="177" fontId="3" fillId="0" borderId="63" xfId="1" applyNumberFormat="1" applyFont="1" applyFill="1" applyBorder="1" applyAlignment="1" applyProtection="1">
      <alignment horizontal="right" vertical="center"/>
    </xf>
    <xf numFmtId="177" fontId="3" fillId="0" borderId="94" xfId="0" applyNumberFormat="1" applyFont="1" applyBorder="1" applyAlignment="1" applyProtection="1">
      <alignment vertical="center"/>
    </xf>
    <xf numFmtId="0" fontId="0" fillId="0" borderId="83" xfId="0" applyFont="1" applyBorder="1" applyAlignment="1" applyProtection="1">
      <alignment horizontal="right" vertical="center"/>
    </xf>
    <xf numFmtId="178" fontId="0" fillId="0" borderId="11" xfId="0" applyNumberFormat="1" applyFont="1" applyBorder="1" applyAlignment="1" applyProtection="1">
      <alignment horizontal="center" vertical="center" wrapText="1"/>
    </xf>
    <xf numFmtId="178" fontId="0" fillId="0" borderId="33" xfId="0" applyNumberFormat="1" applyFont="1" applyBorder="1" applyAlignment="1" applyProtection="1">
      <alignment horizontal="center" vertical="center" wrapText="1"/>
    </xf>
    <xf numFmtId="183" fontId="0" fillId="0" borderId="78" xfId="0" applyNumberFormat="1" applyFont="1" applyBorder="1" applyAlignment="1" applyProtection="1">
      <alignment horizontal="right" vertical="center"/>
    </xf>
    <xf numFmtId="0" fontId="6" fillId="0" borderId="88" xfId="0" applyFont="1" applyBorder="1" applyAlignment="1" applyProtection="1">
      <alignment horizontal="center" vertical="center" wrapText="1"/>
    </xf>
    <xf numFmtId="177" fontId="3" fillId="2" borderId="89" xfId="1" applyNumberFormat="1" applyFont="1" applyFill="1" applyBorder="1" applyAlignment="1" applyProtection="1">
      <alignment horizontal="right" vertical="center"/>
      <protection locked="0"/>
    </xf>
    <xf numFmtId="0" fontId="0" fillId="0" borderId="90" xfId="0" applyFont="1" applyBorder="1" applyAlignment="1" applyProtection="1">
      <alignment horizontal="right" vertical="center"/>
    </xf>
    <xf numFmtId="183" fontId="0" fillId="0" borderId="92" xfId="0" applyNumberFormat="1" applyFont="1" applyBorder="1" applyAlignment="1" applyProtection="1">
      <alignment horizontal="right" vertical="center"/>
    </xf>
    <xf numFmtId="0" fontId="6" fillId="0" borderId="97" xfId="0" applyFont="1" applyBorder="1" applyAlignment="1" applyProtection="1">
      <alignment horizontal="center" vertical="center"/>
    </xf>
    <xf numFmtId="177" fontId="3" fillId="2" borderId="98" xfId="1" applyNumberFormat="1" applyFont="1" applyFill="1" applyBorder="1" applyAlignment="1" applyProtection="1">
      <alignment horizontal="right" vertical="center"/>
      <protection locked="0"/>
    </xf>
    <xf numFmtId="0" fontId="0" fillId="0" borderId="99" xfId="0" applyFont="1" applyBorder="1" applyAlignment="1" applyProtection="1">
      <alignment horizontal="right" vertical="center"/>
    </xf>
    <xf numFmtId="183" fontId="0" fillId="0" borderId="100" xfId="0" applyNumberFormat="1" applyFont="1" applyBorder="1" applyAlignment="1" applyProtection="1">
      <alignment horizontal="right" vertical="center"/>
    </xf>
    <xf numFmtId="0" fontId="6" fillId="0" borderId="73" xfId="0" applyFont="1" applyBorder="1" applyAlignment="1" applyProtection="1">
      <alignment horizontal="center" vertical="center" wrapText="1"/>
    </xf>
    <xf numFmtId="177" fontId="3" fillId="2" borderId="59" xfId="1" applyNumberFormat="1" applyFont="1" applyFill="1" applyBorder="1" applyAlignment="1" applyProtection="1">
      <alignment horizontal="right" vertical="center"/>
      <protection locked="0"/>
    </xf>
    <xf numFmtId="0" fontId="0" fillId="0" borderId="86" xfId="0" applyFont="1" applyBorder="1" applyAlignment="1" applyProtection="1">
      <alignment horizontal="right" vertical="center"/>
    </xf>
    <xf numFmtId="183" fontId="0" fillId="0" borderId="93" xfId="0" applyNumberFormat="1" applyFont="1" applyBorder="1" applyAlignment="1" applyProtection="1">
      <alignment horizontal="right" vertical="center"/>
    </xf>
    <xf numFmtId="178" fontId="0" fillId="0" borderId="72" xfId="0" applyNumberFormat="1" applyFont="1" applyBorder="1" applyAlignment="1" applyProtection="1">
      <alignment horizontal="center" vertical="center" wrapText="1"/>
    </xf>
    <xf numFmtId="0" fontId="6" fillId="0" borderId="101" xfId="0" applyFont="1" applyBorder="1" applyAlignment="1" applyProtection="1">
      <alignment horizontal="center" vertical="center" wrapText="1"/>
    </xf>
    <xf numFmtId="177" fontId="3" fillId="2" borderId="102" xfId="1" applyNumberFormat="1" applyFont="1" applyFill="1" applyBorder="1" applyAlignment="1" applyProtection="1">
      <alignment horizontal="right" vertical="center"/>
      <protection locked="0"/>
    </xf>
    <xf numFmtId="0" fontId="0" fillId="0" borderId="103" xfId="0" applyFont="1" applyBorder="1" applyAlignment="1" applyProtection="1">
      <alignment horizontal="right" vertical="center"/>
    </xf>
    <xf numFmtId="183" fontId="0" fillId="0" borderId="105" xfId="0" applyNumberFormat="1" applyFont="1" applyBorder="1" applyAlignment="1" applyProtection="1">
      <alignment horizontal="right" vertical="center"/>
    </xf>
    <xf numFmtId="178" fontId="0" fillId="0" borderId="9" xfId="0" applyNumberFormat="1" applyFont="1" applyBorder="1" applyAlignment="1" applyProtection="1">
      <alignment horizontal="center" vertical="center" wrapText="1"/>
    </xf>
    <xf numFmtId="186" fontId="3" fillId="0" borderId="9" xfId="0" applyNumberFormat="1" applyFont="1" applyBorder="1" applyAlignment="1" applyProtection="1">
      <alignment vertical="center"/>
    </xf>
    <xf numFmtId="0" fontId="0" fillId="0" borderId="32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178" fontId="0" fillId="0" borderId="39" xfId="0" applyNumberFormat="1" applyFont="1" applyBorder="1" applyAlignment="1" applyProtection="1">
      <alignment horizontal="center" vertical="center" wrapText="1"/>
    </xf>
    <xf numFmtId="0" fontId="6" fillId="0" borderId="106" xfId="0" applyFont="1" applyBorder="1" applyAlignment="1" applyProtection="1">
      <alignment horizontal="center" vertical="center"/>
    </xf>
    <xf numFmtId="177" fontId="3" fillId="2" borderId="107" xfId="1" applyNumberFormat="1" applyFont="1" applyFill="1" applyBorder="1" applyAlignment="1" applyProtection="1">
      <alignment horizontal="right" vertical="center"/>
      <protection locked="0"/>
    </xf>
    <xf numFmtId="0" fontId="0" fillId="0" borderId="108" xfId="0" applyFont="1" applyBorder="1" applyAlignment="1" applyProtection="1">
      <alignment horizontal="right" vertical="center"/>
    </xf>
    <xf numFmtId="183" fontId="0" fillId="0" borderId="110" xfId="0" applyNumberFormat="1" applyFont="1" applyBorder="1" applyAlignment="1" applyProtection="1">
      <alignment horizontal="right" vertical="center"/>
    </xf>
    <xf numFmtId="183" fontId="0" fillId="0" borderId="10" xfId="0" applyNumberFormat="1" applyFont="1" applyBorder="1" applyAlignment="1" applyProtection="1">
      <alignment horizontal="right" vertical="center"/>
    </xf>
    <xf numFmtId="186" fontId="3" fillId="0" borderId="1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0" fillId="0" borderId="37" xfId="0" applyFont="1" applyFill="1" applyBorder="1" applyAlignment="1" applyProtection="1">
      <alignment horizontal="center" vertical="center" wrapText="1"/>
    </xf>
    <xf numFmtId="177" fontId="3" fillId="0" borderId="102" xfId="1" applyNumberFormat="1" applyFont="1" applyFill="1" applyBorder="1" applyAlignment="1" applyProtection="1">
      <alignment horizontal="right" vertical="center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11" xfId="0" applyFont="1" applyFill="1" applyBorder="1" applyAlignment="1" applyProtection="1">
      <alignment horizontal="center" vertical="center" wrapText="1"/>
    </xf>
    <xf numFmtId="177" fontId="3" fillId="0" borderId="112" xfId="1" applyNumberFormat="1" applyFont="1" applyFill="1" applyBorder="1" applyAlignment="1" applyProtection="1">
      <alignment horizontal="right" vertical="center"/>
    </xf>
    <xf numFmtId="0" fontId="0" fillId="0" borderId="113" xfId="0" applyFont="1" applyFill="1" applyBorder="1" applyAlignment="1" applyProtection="1">
      <alignment horizontal="right" vertical="center"/>
    </xf>
    <xf numFmtId="0" fontId="0" fillId="0" borderId="115" xfId="0" applyFont="1" applyFill="1" applyBorder="1" applyAlignment="1" applyProtection="1">
      <alignment horizontal="right" vertical="center"/>
    </xf>
    <xf numFmtId="0" fontId="6" fillId="0" borderId="111" xfId="0" applyFont="1" applyBorder="1" applyAlignment="1" applyProtection="1">
      <alignment horizontal="center" vertical="center" wrapText="1"/>
    </xf>
    <xf numFmtId="0" fontId="0" fillId="0" borderId="113" xfId="0" applyFont="1" applyBorder="1" applyAlignment="1" applyProtection="1">
      <alignment horizontal="right" vertical="center"/>
    </xf>
    <xf numFmtId="183" fontId="0" fillId="0" borderId="115" xfId="0" applyNumberFormat="1" applyFont="1" applyBorder="1" applyAlignment="1" applyProtection="1">
      <alignment horizontal="right" vertical="center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177" fontId="3" fillId="0" borderId="98" xfId="1" applyNumberFormat="1" applyFont="1" applyFill="1" applyBorder="1" applyAlignment="1" applyProtection="1">
      <alignment horizontal="right" vertical="center"/>
    </xf>
    <xf numFmtId="177" fontId="3" fillId="0" borderId="9" xfId="1" applyNumberFormat="1" applyFont="1" applyFill="1" applyBorder="1" applyAlignment="1" applyProtection="1">
      <alignment horizontal="right" vertical="center"/>
    </xf>
    <xf numFmtId="0" fontId="0" fillId="0" borderId="72" xfId="0" applyFont="1" applyBorder="1" applyAlignment="1" applyProtection="1">
      <alignment horizontal="right" vertical="center"/>
    </xf>
    <xf numFmtId="183" fontId="0" fillId="0" borderId="76" xfId="0" applyNumberFormat="1" applyFont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7" fontId="23" fillId="0" borderId="112" xfId="1" applyNumberFormat="1" applyFont="1" applyFill="1" applyBorder="1" applyAlignment="1" applyProtection="1">
      <alignment horizontal="right" vertical="center"/>
    </xf>
    <xf numFmtId="177" fontId="23" fillId="0" borderId="11" xfId="1" applyNumberFormat="1" applyFont="1" applyFill="1" applyBorder="1" applyAlignment="1" applyProtection="1">
      <alignment horizontal="right" vertical="center"/>
    </xf>
    <xf numFmtId="177" fontId="23" fillId="0" borderId="59" xfId="1" applyNumberFormat="1" applyFont="1" applyFill="1" applyBorder="1" applyAlignment="1" applyProtection="1">
      <alignment horizontal="right" vertical="center"/>
    </xf>
    <xf numFmtId="177" fontId="23" fillId="0" borderId="17" xfId="0" applyNumberFormat="1" applyFont="1" applyFill="1" applyBorder="1" applyAlignment="1" applyProtection="1">
      <alignment vertical="center"/>
    </xf>
    <xf numFmtId="177" fontId="23" fillId="0" borderId="98" xfId="1" applyNumberFormat="1" applyFont="1" applyFill="1" applyBorder="1" applyAlignment="1" applyProtection="1">
      <alignment horizontal="right" vertical="center"/>
    </xf>
    <xf numFmtId="177" fontId="23" fillId="0" borderId="102" xfId="1" applyNumberFormat="1" applyFont="1" applyFill="1" applyBorder="1" applyAlignment="1" applyProtection="1">
      <alignment horizontal="right" vertical="center"/>
    </xf>
    <xf numFmtId="177" fontId="23" fillId="0" borderId="9" xfId="1" applyNumberFormat="1" applyFont="1" applyFill="1" applyBorder="1" applyAlignment="1" applyProtection="1">
      <alignment horizontal="right" vertical="center"/>
    </xf>
    <xf numFmtId="177" fontId="23" fillId="0" borderId="63" xfId="1" applyNumberFormat="1" applyFont="1" applyFill="1" applyBorder="1" applyAlignment="1" applyProtection="1">
      <alignment horizontal="right" vertical="center"/>
    </xf>
    <xf numFmtId="177" fontId="23" fillId="0" borderId="79" xfId="0" applyNumberFormat="1" applyFont="1" applyBorder="1" applyAlignment="1" applyProtection="1">
      <alignment vertical="center"/>
    </xf>
    <xf numFmtId="0" fontId="0" fillId="0" borderId="124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top"/>
    </xf>
    <xf numFmtId="0" fontId="0" fillId="0" borderId="12" xfId="0" applyFont="1" applyBorder="1" applyAlignment="1" applyProtection="1">
      <alignment horizontal="right" vertical="top"/>
    </xf>
    <xf numFmtId="183" fontId="0" fillId="0" borderId="27" xfId="0" applyNumberFormat="1" applyFont="1" applyBorder="1" applyAlignment="1" applyProtection="1">
      <alignment horizontal="right" vertical="top"/>
    </xf>
    <xf numFmtId="0" fontId="0" fillId="3" borderId="69" xfId="0" applyFont="1" applyFill="1" applyBorder="1" applyAlignment="1" applyProtection="1">
      <alignment horizontal="center" vertical="center"/>
      <protection locked="0"/>
    </xf>
    <xf numFmtId="0" fontId="0" fillId="3" borderId="69" xfId="0" applyFont="1" applyFill="1" applyBorder="1" applyAlignment="1" applyProtection="1">
      <alignment horizontal="right" vertical="center"/>
    </xf>
    <xf numFmtId="183" fontId="0" fillId="3" borderId="71" xfId="0" applyNumberFormat="1" applyFont="1" applyFill="1" applyBorder="1" applyAlignment="1" applyProtection="1">
      <alignment horizontal="right" vertical="center"/>
    </xf>
    <xf numFmtId="0" fontId="0" fillId="3" borderId="14" xfId="0" applyFont="1" applyFill="1" applyBorder="1" applyAlignment="1" applyProtection="1">
      <alignment vertical="center"/>
    </xf>
    <xf numFmtId="0" fontId="0" fillId="3" borderId="14" xfId="0" applyFont="1" applyFill="1" applyBorder="1" applyAlignment="1" applyProtection="1">
      <alignment horizontal="right" vertical="center"/>
    </xf>
    <xf numFmtId="183" fontId="0" fillId="3" borderId="126" xfId="0" applyNumberFormat="1" applyFont="1" applyFill="1" applyBorder="1" applyAlignment="1" applyProtection="1">
      <alignment horizontal="right" vertical="center"/>
    </xf>
    <xf numFmtId="186" fontId="3" fillId="0" borderId="127" xfId="0" applyNumberFormat="1" applyFont="1" applyBorder="1" applyAlignment="1" applyProtection="1">
      <alignment vertical="center"/>
    </xf>
    <xf numFmtId="0" fontId="0" fillId="0" borderId="70" xfId="0" applyFont="1" applyBorder="1" applyAlignment="1" applyProtection="1">
      <alignment horizontal="left"/>
    </xf>
    <xf numFmtId="183" fontId="3" fillId="0" borderId="9" xfId="0" applyNumberFormat="1" applyFont="1" applyBorder="1" applyAlignment="1" applyProtection="1">
      <alignment horizontal="right" vertical="center" shrinkToFit="1"/>
    </xf>
    <xf numFmtId="183" fontId="3" fillId="0" borderId="32" xfId="0" applyNumberFormat="1" applyFont="1" applyBorder="1" applyAlignment="1" applyProtection="1">
      <alignment horizontal="right" vertical="center" shrinkToFit="1"/>
    </xf>
    <xf numFmtId="183" fontId="3" fillId="0" borderId="94" xfId="0" applyNumberFormat="1" applyFont="1" applyBorder="1" applyAlignment="1" applyProtection="1">
      <alignment horizontal="right" vertical="center" shrinkToFit="1"/>
    </xf>
    <xf numFmtId="183" fontId="3" fillId="0" borderId="77" xfId="0" applyNumberFormat="1" applyFont="1" applyBorder="1" applyAlignment="1" applyProtection="1">
      <alignment horizontal="right" vertical="center" shrinkToFit="1"/>
    </xf>
    <xf numFmtId="177" fontId="3" fillId="2" borderId="63" xfId="1" applyNumberFormat="1" applyFont="1" applyFill="1" applyBorder="1" applyAlignment="1" applyProtection="1">
      <alignment horizontal="right" vertical="center"/>
      <protection locked="0"/>
    </xf>
    <xf numFmtId="177" fontId="3" fillId="2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7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183" fontId="3" fillId="0" borderId="102" xfId="0" applyNumberFormat="1" applyFont="1" applyBorder="1" applyAlignment="1" applyProtection="1">
      <alignment horizontal="right" vertical="center" shrinkToFit="1"/>
    </xf>
    <xf numFmtId="183" fontId="3" fillId="0" borderId="104" xfId="0" applyNumberFormat="1" applyFont="1" applyBorder="1" applyAlignment="1" applyProtection="1">
      <alignment horizontal="right" vertical="center" shrinkToFit="1"/>
    </xf>
    <xf numFmtId="183" fontId="3" fillId="0" borderId="98" xfId="0" applyNumberFormat="1" applyFont="1" applyBorder="1" applyAlignment="1" applyProtection="1">
      <alignment horizontal="right" vertical="center" shrinkToFit="1"/>
    </xf>
    <xf numFmtId="183" fontId="3" fillId="0" borderId="85" xfId="0" applyNumberFormat="1" applyFont="1" applyBorder="1" applyAlignment="1" applyProtection="1">
      <alignment horizontal="right" vertical="center" shrinkToFit="1"/>
    </xf>
    <xf numFmtId="177" fontId="3" fillId="2" borderId="13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183" fontId="3" fillId="0" borderId="59" xfId="0" applyNumberFormat="1" applyFont="1" applyBorder="1" applyAlignment="1" applyProtection="1">
      <alignment horizontal="right" vertical="center" shrinkToFit="1"/>
    </xf>
    <xf numFmtId="183" fontId="3" fillId="0" borderId="60" xfId="0" applyNumberFormat="1" applyFont="1" applyBorder="1" applyAlignment="1" applyProtection="1">
      <alignment horizontal="right" vertical="center" shrinkToFit="1"/>
    </xf>
    <xf numFmtId="0" fontId="6" fillId="0" borderId="94" xfId="0" applyFont="1" applyBorder="1" applyAlignment="1" applyProtection="1">
      <alignment horizontal="center" vertical="center"/>
    </xf>
    <xf numFmtId="0" fontId="6" fillId="0" borderId="77" xfId="0" applyFont="1" applyBorder="1" applyAlignment="1" applyProtection="1">
      <alignment horizontal="center" vertical="center"/>
    </xf>
    <xf numFmtId="0" fontId="6" fillId="0" borderId="83" xfId="0" applyFont="1" applyBorder="1" applyAlignment="1" applyProtection="1">
      <alignment horizontal="center" vertical="center"/>
    </xf>
    <xf numFmtId="178" fontId="0" fillId="0" borderId="9" xfId="0" applyNumberFormat="1" applyFont="1" applyBorder="1" applyAlignment="1" applyProtection="1">
      <alignment horizontal="center" vertical="center" wrapText="1"/>
    </xf>
    <xf numFmtId="178" fontId="0" fillId="0" borderId="10" xfId="0" applyNumberFormat="1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183" fontId="3" fillId="0" borderId="23" xfId="0" applyNumberFormat="1" applyFont="1" applyBorder="1" applyAlignment="1" applyProtection="1">
      <alignment horizontal="right" vertical="center" shrinkToFit="1"/>
    </xf>
    <xf numFmtId="0" fontId="5" fillId="0" borderId="121" xfId="0" applyFont="1" applyBorder="1" applyAlignment="1" applyProtection="1">
      <alignment horizontal="center" vertical="center" textRotation="255" wrapText="1"/>
    </xf>
    <xf numFmtId="0" fontId="5" fillId="0" borderId="122" xfId="0" applyFont="1" applyBorder="1" applyAlignment="1" applyProtection="1">
      <alignment horizontal="center" vertical="center" textRotation="255" wrapText="1"/>
    </xf>
    <xf numFmtId="0" fontId="5" fillId="0" borderId="123" xfId="0" applyFont="1" applyBorder="1" applyAlignment="1" applyProtection="1">
      <alignment horizontal="center" vertical="center" textRotation="255" wrapText="1"/>
    </xf>
    <xf numFmtId="0" fontId="14" fillId="0" borderId="65" xfId="0" applyFont="1" applyBorder="1" applyAlignment="1" applyProtection="1">
      <alignment vertical="center" textRotation="255" shrinkToFit="1"/>
    </xf>
    <xf numFmtId="0" fontId="14" fillId="0" borderId="72" xfId="0" applyFont="1" applyBorder="1" applyAlignment="1" applyProtection="1">
      <alignment vertical="center" textRotation="255" shrinkToFit="1"/>
    </xf>
    <xf numFmtId="0" fontId="14" fillId="0" borderId="83" xfId="0" applyFont="1" applyBorder="1" applyAlignment="1" applyProtection="1">
      <alignment vertical="center" textRotation="255" shrinkToFit="1"/>
    </xf>
    <xf numFmtId="177" fontId="3" fillId="2" borderId="64" xfId="1" applyNumberFormat="1" applyFont="1" applyFill="1" applyBorder="1" applyAlignment="1" applyProtection="1">
      <alignment horizontal="right" vertical="center"/>
      <protection locked="0"/>
    </xf>
    <xf numFmtId="0" fontId="14" fillId="0" borderId="37" xfId="0" applyFont="1" applyBorder="1" applyAlignment="1" applyProtection="1">
      <alignment horizontal="center" vertical="center" textRotation="255" wrapText="1"/>
    </xf>
    <xf numFmtId="0" fontId="14" fillId="0" borderId="33" xfId="0" applyFont="1" applyBorder="1" applyAlignment="1" applyProtection="1">
      <alignment horizontal="center" vertical="center" textRotation="255" wrapText="1"/>
    </xf>
    <xf numFmtId="0" fontId="14" fillId="0" borderId="3" xfId="0" applyFont="1" applyBorder="1" applyAlignment="1" applyProtection="1">
      <alignment horizontal="center" vertical="center" textRotation="255" wrapText="1"/>
    </xf>
    <xf numFmtId="177" fontId="3" fillId="2" borderId="94" xfId="1" applyNumberFormat="1" applyFont="1" applyFill="1" applyBorder="1" applyAlignment="1" applyProtection="1">
      <alignment horizontal="right" vertical="center"/>
      <protection locked="0"/>
    </xf>
    <xf numFmtId="0" fontId="0" fillId="0" borderId="83" xfId="0" applyFont="1" applyBorder="1" applyAlignment="1" applyProtection="1">
      <alignment horizontal="center" vertical="center"/>
      <protection locked="0"/>
    </xf>
    <xf numFmtId="183" fontId="3" fillId="0" borderId="107" xfId="0" applyNumberFormat="1" applyFont="1" applyBorder="1" applyAlignment="1" applyProtection="1">
      <alignment horizontal="right" vertical="center" shrinkToFit="1"/>
    </xf>
    <xf numFmtId="183" fontId="3" fillId="0" borderId="109" xfId="0" applyNumberFormat="1" applyFont="1" applyBorder="1" applyAlignment="1" applyProtection="1">
      <alignment horizontal="right" vertical="center" shrinkToFit="1"/>
    </xf>
    <xf numFmtId="0" fontId="0" fillId="0" borderId="0" xfId="0" applyFont="1" applyAlignment="1" applyProtection="1">
      <alignment horizontal="left"/>
    </xf>
    <xf numFmtId="177" fontId="3" fillId="2" borderId="68" xfId="1" applyNumberFormat="1" applyFont="1" applyFill="1" applyBorder="1" applyAlignment="1" applyProtection="1">
      <alignment horizontal="right" vertical="center"/>
      <protection locked="0"/>
    </xf>
    <xf numFmtId="183" fontId="3" fillId="0" borderId="68" xfId="0" applyNumberFormat="1" applyFont="1" applyBorder="1" applyAlignment="1" applyProtection="1">
      <alignment horizontal="right" vertical="center" shrinkToFit="1"/>
    </xf>
    <xf numFmtId="183" fontId="3" fillId="0" borderId="70" xfId="0" applyNumberFormat="1" applyFont="1" applyBorder="1" applyAlignment="1" applyProtection="1">
      <alignment horizontal="right" vertical="center" shrinkToFit="1"/>
    </xf>
    <xf numFmtId="183" fontId="3" fillId="0" borderId="11" xfId="0" applyNumberFormat="1" applyFont="1" applyBorder="1" applyAlignment="1" applyProtection="1">
      <alignment horizontal="right" vertical="center" shrinkToFit="1"/>
    </xf>
    <xf numFmtId="183" fontId="3" fillId="0" borderId="2" xfId="0" applyNumberFormat="1" applyFont="1" applyBorder="1" applyAlignment="1" applyProtection="1">
      <alignment horizontal="right" vertical="center" shrinkToFit="1"/>
    </xf>
    <xf numFmtId="183" fontId="3" fillId="0" borderId="13" xfId="0" applyNumberFormat="1" applyFont="1" applyBorder="1" applyAlignment="1" applyProtection="1">
      <alignment horizontal="right" vertical="center" shrinkToFit="1"/>
    </xf>
    <xf numFmtId="183" fontId="3" fillId="0" borderId="125" xfId="0" applyNumberFormat="1" applyFont="1" applyBorder="1" applyAlignment="1" applyProtection="1">
      <alignment horizontal="right" vertical="center" shrinkToFi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shrinkToFit="1"/>
    </xf>
    <xf numFmtId="0" fontId="0" fillId="0" borderId="66" xfId="0" applyFont="1" applyBorder="1" applyAlignment="1" applyProtection="1">
      <alignment horizontal="center"/>
    </xf>
    <xf numFmtId="0" fontId="0" fillId="0" borderId="67" xfId="0" applyFont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 vertical="center" wrapText="1"/>
    </xf>
    <xf numFmtId="0" fontId="6" fillId="0" borderId="69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14" fillId="2" borderId="51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58" xfId="0" applyFont="1" applyFill="1" applyBorder="1" applyAlignment="1" applyProtection="1">
      <alignment horizontal="center" vertical="center"/>
    </xf>
    <xf numFmtId="0" fontId="6" fillId="2" borderId="55" xfId="0" applyFont="1" applyFill="1" applyBorder="1" applyAlignment="1" applyProtection="1">
      <alignment horizontal="left" vertical="center" wrapText="1" indent="1"/>
      <protection locked="0"/>
    </xf>
    <xf numFmtId="0" fontId="6" fillId="2" borderId="60" xfId="0" applyFont="1" applyFill="1" applyBorder="1" applyAlignment="1" applyProtection="1">
      <alignment horizontal="left" vertical="center" wrapText="1" indent="1"/>
      <protection locked="0"/>
    </xf>
    <xf numFmtId="0" fontId="6" fillId="2" borderId="52" xfId="0" applyFont="1" applyFill="1" applyBorder="1" applyAlignment="1" applyProtection="1">
      <alignment horizontal="left" vertical="center" wrapText="1" indent="1"/>
      <protection locked="0"/>
    </xf>
    <xf numFmtId="14" fontId="3" fillId="5" borderId="56" xfId="0" applyNumberFormat="1" applyFont="1" applyFill="1" applyBorder="1" applyAlignment="1" applyProtection="1">
      <alignment horizontal="left" vertical="center" wrapText="1" indent="1"/>
      <protection locked="0"/>
    </xf>
    <xf numFmtId="14" fontId="3" fillId="5" borderId="84" xfId="0" applyNumberFormat="1" applyFont="1" applyFill="1" applyBorder="1" applyAlignment="1" applyProtection="1">
      <alignment horizontal="left" vertical="center" wrapText="1" indent="1"/>
      <protection locked="0"/>
    </xf>
    <xf numFmtId="14" fontId="3" fillId="5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6" xfId="0" applyFont="1" applyFill="1" applyBorder="1" applyAlignment="1" applyProtection="1">
      <alignment horizontal="left" vertical="center" wrapText="1" indent="1"/>
      <protection locked="0"/>
    </xf>
    <xf numFmtId="0" fontId="6" fillId="2" borderId="84" xfId="0" applyFont="1" applyFill="1" applyBorder="1" applyAlignment="1" applyProtection="1">
      <alignment horizontal="left" vertical="center" wrapText="1" indent="1"/>
      <protection locked="0"/>
    </xf>
    <xf numFmtId="0" fontId="6" fillId="2" borderId="53" xfId="0" applyFont="1" applyFill="1" applyBorder="1" applyAlignment="1" applyProtection="1">
      <alignment horizontal="left" vertical="center" wrapText="1" indent="1"/>
      <protection locked="0"/>
    </xf>
    <xf numFmtId="188" fontId="6" fillId="2" borderId="56" xfId="0" applyNumberFormat="1" applyFont="1" applyFill="1" applyBorder="1" applyAlignment="1" applyProtection="1">
      <alignment horizontal="left" vertical="center" wrapText="1" indent="1"/>
      <protection locked="0"/>
    </xf>
    <xf numFmtId="188" fontId="6" fillId="2" borderId="84" xfId="0" applyNumberFormat="1" applyFont="1" applyFill="1" applyBorder="1" applyAlignment="1" applyProtection="1">
      <alignment horizontal="left" vertical="center" wrapText="1" indent="1"/>
      <protection locked="0"/>
    </xf>
    <xf numFmtId="188" fontId="6" fillId="2" borderId="5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7" xfId="0" applyFont="1" applyFill="1" applyBorder="1" applyAlignment="1" applyProtection="1">
      <alignment horizontal="left" vertical="center" wrapText="1" indent="1"/>
      <protection locked="0"/>
    </xf>
    <xf numFmtId="0" fontId="6" fillId="2" borderId="85" xfId="0" applyFont="1" applyFill="1" applyBorder="1" applyAlignment="1" applyProtection="1">
      <alignment horizontal="left" vertical="center" wrapText="1" indent="1"/>
      <protection locked="0"/>
    </xf>
    <xf numFmtId="0" fontId="6" fillId="2" borderId="54" xfId="0" applyFont="1" applyFill="1" applyBorder="1" applyAlignment="1" applyProtection="1">
      <alignment horizontal="left" vertical="center" wrapText="1" indent="1"/>
      <protection locked="0"/>
    </xf>
    <xf numFmtId="184" fontId="4" fillId="4" borderId="2" xfId="0" applyNumberFormat="1" applyFont="1" applyFill="1" applyBorder="1" applyAlignment="1">
      <alignment horizontal="left" vertical="center" shrinkToFit="1"/>
    </xf>
    <xf numFmtId="0" fontId="14" fillId="0" borderId="7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left" vertical="center"/>
    </xf>
    <xf numFmtId="0" fontId="14" fillId="0" borderId="42" xfId="0" applyFont="1" applyBorder="1" applyAlignment="1" applyProtection="1">
      <alignment horizontal="left" vertical="center"/>
    </xf>
    <xf numFmtId="0" fontId="6" fillId="0" borderId="46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5" fillId="0" borderId="82" xfId="0" applyFont="1" applyBorder="1" applyAlignment="1" applyProtection="1">
      <alignment horizontal="center" vertical="center" textRotation="255" wrapText="1"/>
    </xf>
    <xf numFmtId="0" fontId="5" fillId="0" borderId="65" xfId="0" applyFont="1" applyBorder="1" applyAlignment="1" applyProtection="1">
      <alignment horizontal="center" vertical="center" textRotation="255" wrapText="1"/>
    </xf>
    <xf numFmtId="0" fontId="5" fillId="0" borderId="35" xfId="0" applyFont="1" applyBorder="1" applyAlignment="1" applyProtection="1">
      <alignment horizontal="center" vertical="center" textRotation="255" wrapText="1"/>
    </xf>
    <xf numFmtId="0" fontId="5" fillId="0" borderId="72" xfId="0" applyFont="1" applyBorder="1" applyAlignment="1" applyProtection="1">
      <alignment horizontal="center" vertical="center" textRotation="255" wrapText="1"/>
    </xf>
    <xf numFmtId="0" fontId="5" fillId="0" borderId="36" xfId="0" applyFont="1" applyBorder="1" applyAlignment="1" applyProtection="1">
      <alignment horizontal="center" vertical="center" textRotation="255" wrapText="1"/>
    </xf>
    <xf numFmtId="0" fontId="5" fillId="0" borderId="83" xfId="0" applyFont="1" applyBorder="1" applyAlignment="1" applyProtection="1">
      <alignment horizontal="center" vertical="center" textRotation="255" wrapText="1"/>
    </xf>
    <xf numFmtId="0" fontId="6" fillId="0" borderId="19" xfId="0" applyFont="1" applyBorder="1" applyAlignment="1" applyProtection="1">
      <alignment horizontal="center" vertical="center"/>
    </xf>
    <xf numFmtId="183" fontId="6" fillId="0" borderId="19" xfId="0" applyNumberFormat="1" applyFont="1" applyBorder="1" applyAlignment="1" applyProtection="1">
      <alignment horizontal="center" vertical="center"/>
    </xf>
    <xf numFmtId="183" fontId="6" fillId="0" borderId="31" xfId="0" applyNumberFormat="1" applyFont="1" applyBorder="1" applyAlignment="1" applyProtection="1">
      <alignment horizontal="center" vertical="center"/>
    </xf>
    <xf numFmtId="183" fontId="6" fillId="0" borderId="26" xfId="0" applyNumberFormat="1" applyFont="1" applyBorder="1" applyAlignment="1" applyProtection="1">
      <alignment horizontal="center" vertical="center"/>
    </xf>
    <xf numFmtId="0" fontId="0" fillId="0" borderId="6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textRotation="255" shrinkToFit="1"/>
    </xf>
    <xf numFmtId="0" fontId="5" fillId="0" borderId="33" xfId="0" applyFont="1" applyBorder="1" applyAlignment="1" applyProtection="1">
      <alignment vertical="center" textRotation="255" shrinkToFit="1"/>
    </xf>
    <xf numFmtId="0" fontId="5" fillId="0" borderId="39" xfId="0" applyFont="1" applyBorder="1" applyAlignment="1" applyProtection="1">
      <alignment vertical="center" textRotation="255" shrinkToFit="1"/>
    </xf>
    <xf numFmtId="0" fontId="5" fillId="0" borderId="33" xfId="0" applyFont="1" applyBorder="1" applyAlignment="1" applyProtection="1">
      <alignment horizontal="center" vertical="center" textRotation="255" wrapText="1"/>
    </xf>
    <xf numFmtId="183" fontId="3" fillId="0" borderId="89" xfId="0" applyNumberFormat="1" applyFont="1" applyBorder="1" applyAlignment="1" applyProtection="1">
      <alignment horizontal="right" vertical="center" shrinkToFit="1"/>
    </xf>
    <xf numFmtId="183" fontId="3" fillId="0" borderId="91" xfId="0" applyNumberFormat="1" applyFont="1" applyBorder="1" applyAlignment="1" applyProtection="1">
      <alignment horizontal="right" vertical="center" shrinkToFit="1"/>
    </xf>
    <xf numFmtId="0" fontId="6" fillId="0" borderId="54" xfId="0" applyFont="1" applyBorder="1" applyAlignment="1" applyProtection="1">
      <alignment horizontal="left" vertical="center" wrapText="1" indent="1"/>
    </xf>
    <xf numFmtId="0" fontId="6" fillId="0" borderId="49" xfId="0" applyFont="1" applyBorder="1" applyAlignment="1" applyProtection="1">
      <alignment horizontal="left" vertical="center" indent="1"/>
    </xf>
    <xf numFmtId="0" fontId="6" fillId="0" borderId="50" xfId="0" applyFont="1" applyBorder="1" applyAlignment="1" applyProtection="1">
      <alignment horizontal="left" vertical="center" indent="1"/>
    </xf>
    <xf numFmtId="0" fontId="6" fillId="0" borderId="53" xfId="0" applyFont="1" applyBorder="1" applyAlignment="1" applyProtection="1">
      <alignment horizontal="left" vertical="center" indent="1"/>
    </xf>
    <xf numFmtId="0" fontId="6" fillId="0" borderId="42" xfId="0" applyFont="1" applyBorder="1" applyAlignment="1" applyProtection="1">
      <alignment horizontal="left" vertical="center" indent="1"/>
    </xf>
    <xf numFmtId="0" fontId="6" fillId="0" borderId="47" xfId="0" applyFont="1" applyBorder="1" applyAlignment="1" applyProtection="1">
      <alignment horizontal="left" vertical="center" indent="1"/>
    </xf>
    <xf numFmtId="0" fontId="6" fillId="0" borderId="48" xfId="0" applyFont="1" applyBorder="1" applyAlignment="1" applyProtection="1">
      <alignment horizontal="left" vertical="center"/>
    </xf>
    <xf numFmtId="0" fontId="6" fillId="0" borderId="49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left" vertical="center" indent="1"/>
    </xf>
    <xf numFmtId="0" fontId="6" fillId="3" borderId="44" xfId="0" applyFont="1" applyFill="1" applyBorder="1" applyAlignment="1" applyProtection="1">
      <alignment horizontal="left" vertical="center" indent="1"/>
    </xf>
    <xf numFmtId="0" fontId="6" fillId="3" borderId="45" xfId="0" applyFont="1" applyFill="1" applyBorder="1" applyAlignment="1" applyProtection="1">
      <alignment horizontal="left" vertical="center" indent="1"/>
    </xf>
    <xf numFmtId="14" fontId="6" fillId="0" borderId="53" xfId="0" applyNumberFormat="1" applyFont="1" applyBorder="1" applyAlignment="1" applyProtection="1">
      <alignment horizontal="left" vertical="center" indent="1"/>
    </xf>
    <xf numFmtId="14" fontId="6" fillId="0" borderId="42" xfId="0" applyNumberFormat="1" applyFont="1" applyBorder="1" applyAlignment="1" applyProtection="1">
      <alignment horizontal="left" vertical="center" indent="1"/>
    </xf>
    <xf numFmtId="14" fontId="6" fillId="0" borderId="47" xfId="0" applyNumberFormat="1" applyFont="1" applyBorder="1" applyAlignment="1" applyProtection="1">
      <alignment horizontal="left" vertical="center" indent="1"/>
    </xf>
    <xf numFmtId="0" fontId="6" fillId="0" borderId="59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left" vertical="center"/>
    </xf>
    <xf numFmtId="0" fontId="6" fillId="0" borderId="52" xfId="0" applyFont="1" applyBorder="1" applyAlignment="1" applyProtection="1">
      <alignment horizontal="left" vertical="center"/>
    </xf>
    <xf numFmtId="0" fontId="5" fillId="0" borderId="81" xfId="0" applyFont="1" applyBorder="1" applyAlignment="1" applyProtection="1">
      <alignment horizontal="center" vertical="center" textRotation="255"/>
    </xf>
    <xf numFmtId="0" fontId="5" fillId="0" borderId="14" xfId="0" applyFont="1" applyBorder="1" applyAlignment="1" applyProtection="1">
      <alignment horizontal="center" vertical="center" textRotation="255"/>
    </xf>
    <xf numFmtId="0" fontId="5" fillId="0" borderId="35" xfId="0" applyFont="1" applyBorder="1" applyAlignment="1" applyProtection="1">
      <alignment horizontal="center" vertical="center" textRotation="255"/>
    </xf>
    <xf numFmtId="0" fontId="5" fillId="0" borderId="72" xfId="0" applyFont="1" applyBorder="1" applyAlignment="1" applyProtection="1">
      <alignment horizontal="center" vertical="center" textRotation="255"/>
    </xf>
    <xf numFmtId="0" fontId="5" fillId="0" borderId="36" xfId="0" applyFont="1" applyBorder="1" applyAlignment="1" applyProtection="1">
      <alignment horizontal="center" vertical="center" textRotation="255"/>
    </xf>
    <xf numFmtId="0" fontId="5" fillId="0" borderId="83" xfId="0" applyFont="1" applyBorder="1" applyAlignment="1" applyProtection="1">
      <alignment horizontal="center" vertical="center" textRotation="255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/>
    </xf>
    <xf numFmtId="185" fontId="21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180" fontId="5" fillId="0" borderId="0" xfId="0" applyNumberFormat="1" applyFont="1" applyFill="1" applyAlignment="1" applyProtection="1">
      <alignment horizontal="center" vertical="center"/>
    </xf>
    <xf numFmtId="187" fontId="5" fillId="0" borderId="0" xfId="0" applyNumberFormat="1" applyFont="1" applyFill="1" applyAlignment="1" applyProtection="1">
      <alignment horizontal="center" vertical="center"/>
    </xf>
    <xf numFmtId="179" fontId="3" fillId="0" borderId="17" xfId="0" applyNumberFormat="1" applyFont="1" applyFill="1" applyBorder="1" applyAlignment="1" applyProtection="1">
      <alignment horizontal="right" vertical="center" shrinkToFit="1"/>
    </xf>
    <xf numFmtId="183" fontId="3" fillId="0" borderId="23" xfId="0" applyNumberFormat="1" applyFont="1" applyFill="1" applyBorder="1" applyAlignment="1" applyProtection="1">
      <alignment horizontal="right" vertical="center" shrinkToFit="1"/>
    </xf>
    <xf numFmtId="0" fontId="0" fillId="0" borderId="0" xfId="0" applyFont="1" applyFill="1" applyBorder="1" applyAlignment="1" applyProtection="1">
      <alignment horizontal="left" vertical="center" shrinkToFit="1"/>
    </xf>
    <xf numFmtId="179" fontId="3" fillId="0" borderId="59" xfId="0" applyNumberFormat="1" applyFont="1" applyFill="1" applyBorder="1" applyAlignment="1" applyProtection="1">
      <alignment horizontal="right" vertical="center" shrinkToFit="1"/>
    </xf>
    <xf numFmtId="179" fontId="3" fillId="0" borderId="60" xfId="0" applyNumberFormat="1" applyFont="1" applyFill="1" applyBorder="1" applyAlignment="1" applyProtection="1">
      <alignment horizontal="right" vertical="center" shrinkToFit="1"/>
    </xf>
    <xf numFmtId="179" fontId="3" fillId="0" borderId="11" xfId="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Fill="1" applyBorder="1" applyAlignment="1" applyProtection="1">
      <alignment horizontal="right" vertical="center" shrinkToFit="1"/>
    </xf>
    <xf numFmtId="177" fontId="3" fillId="0" borderId="68" xfId="1" applyNumberFormat="1" applyFont="1" applyFill="1" applyBorder="1" applyAlignment="1" applyProtection="1">
      <alignment horizontal="right" vertical="center"/>
    </xf>
    <xf numFmtId="177" fontId="3" fillId="0" borderId="11" xfId="1" applyNumberFormat="1" applyFont="1" applyFill="1" applyBorder="1" applyAlignment="1" applyProtection="1">
      <alignment horizontal="right" vertical="center"/>
    </xf>
    <xf numFmtId="177" fontId="3" fillId="0" borderId="13" xfId="1" applyNumberFormat="1" applyFont="1" applyFill="1" applyBorder="1" applyAlignment="1" applyProtection="1">
      <alignment horizontal="right" vertical="center"/>
    </xf>
    <xf numFmtId="177" fontId="3" fillId="0" borderId="63" xfId="1" applyNumberFormat="1" applyFont="1" applyFill="1" applyBorder="1" applyAlignment="1" applyProtection="1">
      <alignment horizontal="right" vertical="center"/>
    </xf>
    <xf numFmtId="0" fontId="0" fillId="0" borderId="12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 textRotation="255" wrapText="1"/>
    </xf>
    <xf numFmtId="185" fontId="22" fillId="0" borderId="77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indent="2"/>
    </xf>
    <xf numFmtId="0" fontId="6" fillId="0" borderId="4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indent="2"/>
    </xf>
    <xf numFmtId="0" fontId="6" fillId="0" borderId="4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 indent="1"/>
    </xf>
    <xf numFmtId="0" fontId="0" fillId="0" borderId="54" xfId="0" applyBorder="1" applyAlignment="1">
      <alignment horizontal="left" vertical="center" wrapText="1" indent="1"/>
    </xf>
    <xf numFmtId="0" fontId="0" fillId="0" borderId="49" xfId="0" applyBorder="1" applyAlignment="1">
      <alignment horizontal="left" vertical="center" wrapText="1" indent="1"/>
    </xf>
    <xf numFmtId="188" fontId="0" fillId="0" borderId="49" xfId="0" applyNumberFormat="1" applyBorder="1" applyAlignment="1">
      <alignment horizontal="left" vertical="center" wrapText="1" indent="1"/>
    </xf>
    <xf numFmtId="0" fontId="0" fillId="0" borderId="50" xfId="0" applyBorder="1" applyAlignment="1">
      <alignment horizontal="left" vertical="center" wrapText="1" indent="1"/>
    </xf>
    <xf numFmtId="182" fontId="7" fillId="0" borderId="103" xfId="0" applyNumberFormat="1" applyFont="1" applyBorder="1" applyAlignment="1" applyProtection="1">
      <alignment horizontal="center" vertical="center" shrinkToFit="1"/>
    </xf>
    <xf numFmtId="182" fontId="7" fillId="0" borderId="101" xfId="0" applyNumberFormat="1" applyFont="1" applyBorder="1" applyAlignment="1" applyProtection="1">
      <alignment horizontal="center" vertical="center" shrinkToFit="1"/>
    </xf>
    <xf numFmtId="177" fontId="3" fillId="0" borderId="74" xfId="0" applyNumberFormat="1" applyFont="1" applyBorder="1" applyAlignment="1">
      <alignment horizontal="right" vertical="center" indent="1"/>
    </xf>
    <xf numFmtId="0" fontId="0" fillId="0" borderId="45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182" fontId="7" fillId="0" borderId="86" xfId="0" applyNumberFormat="1" applyFont="1" applyBorder="1" applyAlignment="1" applyProtection="1">
      <alignment horizontal="center" vertical="center" shrinkToFit="1"/>
    </xf>
    <xf numFmtId="182" fontId="7" fillId="0" borderId="73" xfId="0" applyNumberFormat="1" applyFont="1" applyBorder="1" applyAlignment="1" applyProtection="1">
      <alignment horizontal="center" vertical="center" shrinkToFit="1"/>
    </xf>
    <xf numFmtId="177" fontId="3" fillId="0" borderId="73" xfId="0" applyNumberFormat="1" applyFont="1" applyBorder="1" applyAlignment="1">
      <alignment horizontal="right" vertical="center" indent="1"/>
    </xf>
    <xf numFmtId="0" fontId="0" fillId="0" borderId="47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182" fontId="7" fillId="0" borderId="87" xfId="0" applyNumberFormat="1" applyFont="1" applyBorder="1" applyAlignment="1" applyProtection="1">
      <alignment horizontal="center" vertical="center" shrinkToFit="1"/>
    </xf>
    <xf numFmtId="182" fontId="7" fillId="0" borderId="74" xfId="0" applyNumberFormat="1" applyFont="1" applyBorder="1" applyAlignment="1" applyProtection="1">
      <alignment horizontal="center" vertical="center" shrinkToFit="1"/>
    </xf>
    <xf numFmtId="177" fontId="3" fillId="0" borderId="74" xfId="0" applyNumberFormat="1" applyFont="1" applyBorder="1" applyAlignment="1">
      <alignment horizontal="right" vertical="center" indent="1" shrinkToFit="1"/>
    </xf>
    <xf numFmtId="177" fontId="3" fillId="0" borderId="101" xfId="0" applyNumberFormat="1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3" fillId="0" borderId="75" xfId="0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 indent="1"/>
    </xf>
    <xf numFmtId="179" fontId="3" fillId="0" borderId="3" xfId="0" applyNumberFormat="1" applyFont="1" applyBorder="1" applyAlignment="1">
      <alignment horizontal="right" vertical="center" indent="1" shrinkToFit="1"/>
    </xf>
    <xf numFmtId="177" fontId="3" fillId="0" borderId="73" xfId="0" applyNumberFormat="1" applyFont="1" applyBorder="1" applyAlignment="1">
      <alignment horizontal="right" vertical="center" indent="1" shrinkToFit="1"/>
    </xf>
    <xf numFmtId="0" fontId="0" fillId="0" borderId="117" xfId="0" applyBorder="1" applyAlignment="1">
      <alignment horizontal="left" vertical="center" shrinkToFit="1"/>
    </xf>
    <xf numFmtId="0" fontId="0" fillId="0" borderId="116" xfId="0" applyBorder="1" applyAlignment="1">
      <alignment horizontal="left" vertical="center" shrinkToFit="1"/>
    </xf>
    <xf numFmtId="177" fontId="3" fillId="0" borderId="97" xfId="0" applyNumberFormat="1" applyFont="1" applyBorder="1" applyAlignment="1">
      <alignment horizontal="right" vertical="center" indent="1"/>
    </xf>
    <xf numFmtId="177" fontId="3" fillId="0" borderId="97" xfId="0" applyNumberFormat="1" applyFont="1" applyBorder="1" applyAlignment="1">
      <alignment horizontal="right" vertical="center" indent="1" shrinkToFit="1"/>
    </xf>
    <xf numFmtId="0" fontId="0" fillId="0" borderId="0" xfId="0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182" fontId="7" fillId="0" borderId="99" xfId="0" applyNumberFormat="1" applyFont="1" applyBorder="1" applyAlignment="1" applyProtection="1">
      <alignment horizontal="center" vertical="center" shrinkToFit="1"/>
    </xf>
    <xf numFmtId="182" fontId="7" fillId="0" borderId="97" xfId="0" applyNumberFormat="1" applyFont="1" applyBorder="1" applyAlignment="1" applyProtection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179" fontId="23" fillId="0" borderId="59" xfId="0" applyNumberFormat="1" applyFont="1" applyFill="1" applyBorder="1" applyAlignment="1" applyProtection="1">
      <alignment horizontal="right" vertical="center" shrinkToFit="1"/>
    </xf>
    <xf numFmtId="179" fontId="23" fillId="0" borderId="60" xfId="0" applyNumberFormat="1" applyFont="1" applyFill="1" applyBorder="1" applyAlignment="1" applyProtection="1">
      <alignment horizontal="right" vertical="center" shrinkToFit="1"/>
    </xf>
    <xf numFmtId="0" fontId="24" fillId="0" borderId="2" xfId="0" applyFont="1" applyFill="1" applyBorder="1" applyAlignment="1" applyProtection="1">
      <alignment horizontal="left" vertical="center"/>
    </xf>
    <xf numFmtId="179" fontId="23" fillId="0" borderId="11" xfId="0" applyNumberFormat="1" applyFont="1" applyFill="1" applyBorder="1" applyAlignment="1" applyProtection="1">
      <alignment horizontal="right" vertical="center" shrinkToFit="1"/>
    </xf>
    <xf numFmtId="179" fontId="23" fillId="0" borderId="2" xfId="0" applyNumberFormat="1" applyFont="1" applyFill="1" applyBorder="1" applyAlignment="1" applyProtection="1">
      <alignment horizontal="right" vertical="center" shrinkToFit="1"/>
    </xf>
    <xf numFmtId="179" fontId="23" fillId="0" borderId="17" xfId="0" applyNumberFormat="1" applyFont="1" applyFill="1" applyBorder="1" applyAlignment="1" applyProtection="1">
      <alignment horizontal="right" vertical="center" shrinkToFit="1"/>
    </xf>
    <xf numFmtId="183" fontId="23" fillId="0" borderId="23" xfId="0" applyNumberFormat="1" applyFont="1" applyFill="1" applyBorder="1" applyAlignment="1" applyProtection="1">
      <alignment horizontal="right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 indent="1"/>
    </xf>
    <xf numFmtId="0" fontId="12" fillId="0" borderId="54" xfId="0" applyFont="1" applyBorder="1" applyAlignment="1">
      <alignment horizontal="left" vertical="center" wrapText="1" indent="1"/>
    </xf>
    <xf numFmtId="0" fontId="12" fillId="0" borderId="49" xfId="0" applyFont="1" applyBorder="1" applyAlignment="1">
      <alignment horizontal="left" vertical="center" wrapText="1" indent="1"/>
    </xf>
    <xf numFmtId="0" fontId="12" fillId="0" borderId="50" xfId="0" applyFont="1" applyBorder="1" applyAlignment="1">
      <alignment horizontal="left" vertical="center" wrapText="1" indent="1"/>
    </xf>
    <xf numFmtId="177" fontId="23" fillId="0" borderId="73" xfId="0" applyNumberFormat="1" applyFont="1" applyBorder="1" applyAlignment="1">
      <alignment horizontal="right" vertical="center" indent="1" shrinkToFit="1"/>
    </xf>
    <xf numFmtId="177" fontId="23" fillId="0" borderId="97" xfId="0" applyNumberFormat="1" applyFont="1" applyBorder="1" applyAlignment="1">
      <alignment horizontal="right" vertical="center" indent="1"/>
    </xf>
    <xf numFmtId="177" fontId="23" fillId="0" borderId="74" xfId="0" applyNumberFormat="1" applyFont="1" applyBorder="1" applyAlignment="1">
      <alignment horizontal="right" vertical="center" indent="1"/>
    </xf>
    <xf numFmtId="177" fontId="23" fillId="0" borderId="73" xfId="0" applyNumberFormat="1" applyFont="1" applyBorder="1" applyAlignment="1">
      <alignment horizontal="right" vertical="center" indent="1"/>
    </xf>
    <xf numFmtId="177" fontId="23" fillId="0" borderId="97" xfId="0" applyNumberFormat="1" applyFont="1" applyBorder="1" applyAlignment="1">
      <alignment horizontal="right" vertical="center" indent="1" shrinkToFit="1"/>
    </xf>
    <xf numFmtId="177" fontId="23" fillId="0" borderId="74" xfId="0" applyNumberFormat="1" applyFont="1" applyBorder="1" applyAlignment="1">
      <alignment horizontal="right" vertical="center" indent="1" shrinkToFit="1"/>
    </xf>
    <xf numFmtId="179" fontId="23" fillId="0" borderId="3" xfId="0" applyNumberFormat="1" applyFont="1" applyBorder="1" applyAlignment="1">
      <alignment horizontal="right" vertical="center" indent="1"/>
    </xf>
    <xf numFmtId="179" fontId="23" fillId="0" borderId="3" xfId="0" applyNumberFormat="1" applyFont="1" applyBorder="1" applyAlignment="1">
      <alignment horizontal="right" vertical="center" indent="1" shrinkToFit="1"/>
    </xf>
    <xf numFmtId="0" fontId="3" fillId="0" borderId="35" xfId="0" applyFont="1" applyBorder="1" applyAlignment="1" applyProtection="1">
      <alignment horizontal="center" vertical="center" textRotation="255" wrapText="1"/>
    </xf>
    <xf numFmtId="0" fontId="6" fillId="0" borderId="37" xfId="0" applyFont="1" applyBorder="1" applyAlignment="1" applyProtection="1">
      <alignment vertical="center" textRotation="255" shrinkToFit="1"/>
    </xf>
    <xf numFmtId="0" fontId="6" fillId="0" borderId="33" xfId="0" applyFont="1" applyBorder="1" applyAlignment="1" applyProtection="1">
      <alignment vertical="center" textRotation="255" shrinkToFit="1"/>
    </xf>
    <xf numFmtId="0" fontId="6" fillId="0" borderId="3" xfId="0" applyFont="1" applyBorder="1" applyAlignment="1" applyProtection="1">
      <alignment vertical="center" textRotation="255" shrinkToFit="1"/>
    </xf>
    <xf numFmtId="177" fontId="3" fillId="0" borderId="95" xfId="1" applyNumberFormat="1" applyFont="1" applyFill="1" applyBorder="1" applyAlignment="1" applyProtection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</xf>
    <xf numFmtId="0" fontId="0" fillId="0" borderId="96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 textRotation="255"/>
    </xf>
    <xf numFmtId="0" fontId="3" fillId="0" borderId="69" xfId="0" applyFont="1" applyFill="1" applyBorder="1" applyAlignment="1" applyProtection="1">
      <alignment horizontal="center" vertical="center" textRotation="255"/>
    </xf>
    <xf numFmtId="0" fontId="3" fillId="0" borderId="35" xfId="0" applyFont="1" applyFill="1" applyBorder="1" applyAlignment="1" applyProtection="1">
      <alignment horizontal="center" vertical="center" textRotation="255"/>
    </xf>
    <xf numFmtId="0" fontId="3" fillId="0" borderId="72" xfId="0" applyFont="1" applyFill="1" applyBorder="1" applyAlignment="1" applyProtection="1">
      <alignment horizontal="center" vertical="center" textRotation="255"/>
    </xf>
    <xf numFmtId="0" fontId="3" fillId="0" borderId="36" xfId="0" applyFont="1" applyFill="1" applyBorder="1" applyAlignment="1" applyProtection="1">
      <alignment horizontal="center" vertical="center" textRotation="255"/>
    </xf>
    <xf numFmtId="0" fontId="3" fillId="0" borderId="83" xfId="0" applyFont="1" applyFill="1" applyBorder="1" applyAlignment="1" applyProtection="1">
      <alignment horizontal="center" vertical="center" textRotation="255"/>
    </xf>
    <xf numFmtId="0" fontId="6" fillId="0" borderId="6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183" fontId="3" fillId="0" borderId="112" xfId="0" applyNumberFormat="1" applyFont="1" applyBorder="1" applyAlignment="1" applyProtection="1">
      <alignment horizontal="right" vertical="center" shrinkToFit="1"/>
    </xf>
    <xf numFmtId="183" fontId="3" fillId="0" borderId="114" xfId="0" applyNumberFormat="1" applyFont="1" applyBorder="1" applyAlignment="1" applyProtection="1">
      <alignment horizontal="right" vertical="center" shrinkToFit="1"/>
    </xf>
    <xf numFmtId="0" fontId="0" fillId="0" borderId="14" xfId="0" applyFont="1" applyFill="1" applyBorder="1" applyAlignment="1" applyProtection="1">
      <alignment horizontal="center" vertical="center"/>
    </xf>
    <xf numFmtId="179" fontId="3" fillId="0" borderId="22" xfId="0" applyNumberFormat="1" applyFont="1" applyFill="1" applyBorder="1" applyAlignment="1" applyProtection="1">
      <alignment horizontal="right" vertical="center" shrinkToFit="1"/>
    </xf>
    <xf numFmtId="179" fontId="3" fillId="0" borderId="112" xfId="0" applyNumberFormat="1" applyFont="1" applyFill="1" applyBorder="1" applyAlignment="1" applyProtection="1">
      <alignment horizontal="right" vertical="center" shrinkToFit="1"/>
    </xf>
    <xf numFmtId="179" fontId="3" fillId="0" borderId="114" xfId="0" applyNumberFormat="1" applyFont="1" applyFill="1" applyBorder="1" applyAlignment="1" applyProtection="1">
      <alignment horizontal="right" vertical="center" shrinkToFit="1"/>
    </xf>
    <xf numFmtId="183" fontId="3" fillId="0" borderId="63" xfId="0" applyNumberFormat="1" applyFont="1" applyBorder="1" applyAlignment="1" applyProtection="1">
      <alignment horizontal="right" vertical="center" shrinkToFit="1"/>
    </xf>
    <xf numFmtId="183" fontId="3" fillId="0" borderId="0" xfId="0" applyNumberFormat="1" applyFont="1" applyBorder="1" applyAlignment="1" applyProtection="1">
      <alignment horizontal="right" vertical="center" shrinkToFit="1"/>
    </xf>
    <xf numFmtId="0" fontId="7" fillId="0" borderId="13" xfId="0" applyFont="1" applyBorder="1" applyAlignment="1">
      <alignment horizontal="center" vertical="center" textRotation="255"/>
    </xf>
    <xf numFmtId="0" fontId="7" fillId="0" borderId="6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0" fillId="0" borderId="44" xfId="0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 shrinkToFit="1"/>
    </xf>
    <xf numFmtId="0" fontId="0" fillId="0" borderId="49" xfId="0" applyBorder="1" applyAlignment="1">
      <alignment horizontal="center" vertical="center" shrinkToFit="1"/>
    </xf>
    <xf numFmtId="183" fontId="23" fillId="0" borderId="9" xfId="0" applyNumberFormat="1" applyFont="1" applyBorder="1" applyAlignment="1" applyProtection="1">
      <alignment horizontal="right" vertical="center" shrinkToFit="1"/>
    </xf>
    <xf numFmtId="183" fontId="23" fillId="0" borderId="32" xfId="0" applyNumberFormat="1" applyFont="1" applyBorder="1" applyAlignment="1" applyProtection="1">
      <alignment horizontal="right" vertical="center" shrinkToFit="1"/>
    </xf>
    <xf numFmtId="183" fontId="23" fillId="0" borderId="63" xfId="0" applyNumberFormat="1" applyFont="1" applyBorder="1" applyAlignment="1" applyProtection="1">
      <alignment horizontal="right" vertical="center" shrinkToFit="1"/>
    </xf>
    <xf numFmtId="183" fontId="23" fillId="0" borderId="0" xfId="0" applyNumberFormat="1" applyFont="1" applyBorder="1" applyAlignment="1" applyProtection="1">
      <alignment horizontal="right" vertical="center" shrinkToFit="1"/>
    </xf>
    <xf numFmtId="183" fontId="23" fillId="0" borderId="112" xfId="0" applyNumberFormat="1" applyFont="1" applyBorder="1" applyAlignment="1" applyProtection="1">
      <alignment horizontal="right" vertical="center" shrinkToFit="1"/>
    </xf>
    <xf numFmtId="183" fontId="23" fillId="0" borderId="114" xfId="0" applyNumberFormat="1" applyFont="1" applyBorder="1" applyAlignment="1" applyProtection="1">
      <alignment horizontal="right" vertical="center" shrinkToFit="1"/>
    </xf>
    <xf numFmtId="183" fontId="23" fillId="0" borderId="98" xfId="0" applyNumberFormat="1" applyFont="1" applyBorder="1" applyAlignment="1" applyProtection="1">
      <alignment horizontal="right" vertical="center" shrinkToFit="1"/>
    </xf>
    <xf numFmtId="183" fontId="23" fillId="0" borderId="85" xfId="0" applyNumberFormat="1" applyFont="1" applyBorder="1" applyAlignment="1" applyProtection="1">
      <alignment horizontal="right" vertical="center" shrinkToFit="1"/>
    </xf>
    <xf numFmtId="183" fontId="23" fillId="0" borderId="102" xfId="0" applyNumberFormat="1" applyFont="1" applyBorder="1" applyAlignment="1" applyProtection="1">
      <alignment horizontal="right" vertical="center" shrinkToFit="1"/>
    </xf>
    <xf numFmtId="183" fontId="23" fillId="0" borderId="104" xfId="0" applyNumberFormat="1" applyFont="1" applyBorder="1" applyAlignment="1" applyProtection="1">
      <alignment horizontal="right" vertical="center" shrinkToFit="1"/>
    </xf>
    <xf numFmtId="183" fontId="23" fillId="0" borderId="59" xfId="0" applyNumberFormat="1" applyFont="1" applyBorder="1" applyAlignment="1" applyProtection="1">
      <alignment horizontal="right" vertical="center" shrinkToFit="1"/>
    </xf>
    <xf numFmtId="183" fontId="23" fillId="0" borderId="60" xfId="0" applyNumberFormat="1" applyFont="1" applyBorder="1" applyAlignment="1" applyProtection="1">
      <alignment horizontal="right" vertical="center" shrinkToFit="1"/>
    </xf>
    <xf numFmtId="183" fontId="23" fillId="0" borderId="11" xfId="0" applyNumberFormat="1" applyFont="1" applyBorder="1" applyAlignment="1" applyProtection="1">
      <alignment horizontal="right" vertical="center" shrinkToFit="1"/>
    </xf>
    <xf numFmtId="183" fontId="23" fillId="0" borderId="2" xfId="0" applyNumberFormat="1" applyFont="1" applyBorder="1" applyAlignment="1" applyProtection="1">
      <alignment horizontal="right" vertical="center" shrinkToFit="1"/>
    </xf>
    <xf numFmtId="179" fontId="23" fillId="0" borderId="22" xfId="0" applyNumberFormat="1" applyFont="1" applyFill="1" applyBorder="1" applyAlignment="1" applyProtection="1">
      <alignment horizontal="right" vertical="center" shrinkToFit="1"/>
    </xf>
    <xf numFmtId="179" fontId="23" fillId="0" borderId="112" xfId="0" applyNumberFormat="1" applyFont="1" applyFill="1" applyBorder="1" applyAlignment="1" applyProtection="1">
      <alignment horizontal="right" vertical="center" shrinkToFit="1"/>
    </xf>
    <xf numFmtId="179" fontId="23" fillId="0" borderId="114" xfId="0" applyNumberFormat="1" applyFont="1" applyFill="1" applyBorder="1" applyAlignment="1" applyProtection="1">
      <alignment horizontal="right" vertical="center" shrinkToFi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455295</xdr:colOff>
      <xdr:row>2</xdr:row>
      <xdr:rowOff>91440</xdr:rowOff>
    </xdr:from>
    <xdr:to>
      <xdr:col>9</xdr:col>
      <xdr:colOff>398145</xdr:colOff>
      <xdr:row>2</xdr:row>
      <xdr:rowOff>510541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70DD8B9-28BD-4EF0-BE98-B314A58BCAE6}"/>
            </a:ext>
          </a:extLst>
        </xdr:cNvPr>
        <xdr:cNvSpPr/>
      </xdr:nvSpPr>
      <xdr:spPr>
        <a:xfrm>
          <a:off x="2598420" y="843915"/>
          <a:ext cx="3695700" cy="419101"/>
        </a:xfrm>
        <a:prstGeom prst="wedgeRectCallout">
          <a:avLst>
            <a:gd name="adj1" fmla="val 1706"/>
            <a:gd name="adj2" fmla="val 145307"/>
          </a:avLst>
        </a:prstGeom>
        <a:solidFill>
          <a:srgbClr val="FEF6F0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　入力するところは、オレンジ色のセルのみです。</a:t>
          </a:r>
          <a:endParaRPr kumimoji="1" lang="en-US" altLang="ja-JP" sz="1200" b="0" u="sng"/>
        </a:p>
      </xdr:txBody>
    </xdr:sp>
    <xdr:clientData/>
  </xdr:twoCellAnchor>
  <xdr:twoCellAnchor>
    <xdr:from>
      <xdr:col>13</xdr:col>
      <xdr:colOff>95250</xdr:colOff>
      <xdr:row>40</xdr:row>
      <xdr:rowOff>47625</xdr:rowOff>
    </xdr:from>
    <xdr:to>
      <xdr:col>18</xdr:col>
      <xdr:colOff>9525</xdr:colOff>
      <xdr:row>42</xdr:row>
      <xdr:rowOff>28575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369888C1-5344-410D-A140-D552284481EE}"/>
            </a:ext>
          </a:extLst>
        </xdr:cNvPr>
        <xdr:cNvSpPr/>
      </xdr:nvSpPr>
      <xdr:spPr>
        <a:xfrm>
          <a:off x="7686675" y="13554075"/>
          <a:ext cx="2238375" cy="542925"/>
        </a:xfrm>
        <a:prstGeom prst="wedgeRectCallout">
          <a:avLst>
            <a:gd name="adj1" fmla="val -132805"/>
            <a:gd name="adj2" fmla="val 72084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「年齢」欄については</a:t>
          </a:r>
          <a:endParaRPr kumimoji="1" lang="en-US" altLang="ja-JP" sz="1200" b="0" u="sng"/>
        </a:p>
        <a:p>
          <a:pPr algn="l">
            <a:lnSpc>
              <a:spcPts val="1500"/>
            </a:lnSpc>
          </a:pPr>
          <a:r>
            <a:rPr kumimoji="1" lang="ja-JP" altLang="en-US" sz="1200" b="0" u="sng"/>
            <a:t>接種日当日の年齢を計上する</a:t>
          </a:r>
          <a:endParaRPr kumimoji="1" lang="en-US" altLang="ja-JP" sz="1200" b="0" u="sng"/>
        </a:p>
      </xdr:txBody>
    </xdr:sp>
    <xdr:clientData/>
  </xdr:twoCellAnchor>
  <xdr:twoCellAnchor>
    <xdr:from>
      <xdr:col>3</xdr:col>
      <xdr:colOff>935355</xdr:colOff>
      <xdr:row>16</xdr:row>
      <xdr:rowOff>201930</xdr:rowOff>
    </xdr:from>
    <xdr:to>
      <xdr:col>5</xdr:col>
      <xdr:colOff>778352</xdr:colOff>
      <xdr:row>17</xdr:row>
      <xdr:rowOff>101600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3F48D1E6-8199-45D7-AC9B-063576745044}"/>
            </a:ext>
          </a:extLst>
        </xdr:cNvPr>
        <xdr:cNvSpPr/>
      </xdr:nvSpPr>
      <xdr:spPr>
        <a:xfrm>
          <a:off x="2135505" y="5316855"/>
          <a:ext cx="2357597" cy="585470"/>
        </a:xfrm>
        <a:prstGeom prst="wedgeRectCallout">
          <a:avLst>
            <a:gd name="adj1" fmla="val 20775"/>
            <a:gd name="adj2" fmla="val 191192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0" u="none"/>
            <a:t>委託料単価は上限を超えない金額を入力してください。</a:t>
          </a:r>
        </a:p>
      </xdr:txBody>
    </xdr:sp>
    <xdr:clientData/>
  </xdr:twoCellAnchor>
  <xdr:twoCellAnchor>
    <xdr:from>
      <xdr:col>5</xdr:col>
      <xdr:colOff>1123950</xdr:colOff>
      <xdr:row>16</xdr:row>
      <xdr:rowOff>167641</xdr:rowOff>
    </xdr:from>
    <xdr:to>
      <xdr:col>11</xdr:col>
      <xdr:colOff>211455</xdr:colOff>
      <xdr:row>17</xdr:row>
      <xdr:rowOff>167641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99116A89-3D0B-4C25-AB98-6CC20BC1356E}"/>
            </a:ext>
          </a:extLst>
        </xdr:cNvPr>
        <xdr:cNvSpPr/>
      </xdr:nvSpPr>
      <xdr:spPr>
        <a:xfrm>
          <a:off x="4467225" y="5130166"/>
          <a:ext cx="2611755" cy="695325"/>
        </a:xfrm>
        <a:prstGeom prst="wedgeRectCallout">
          <a:avLst>
            <a:gd name="adj1" fmla="val -57552"/>
            <a:gd name="adj2" fmla="val 147498"/>
          </a:avLst>
        </a:prstGeom>
        <a:solidFill>
          <a:srgbClr val="FEF6F0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　入力するところは、オレンジ色のセルのみです。</a:t>
          </a:r>
          <a:endParaRPr kumimoji="1" lang="en-US" altLang="ja-JP" sz="1200" b="0" u="sng"/>
        </a:p>
      </xdr:txBody>
    </xdr:sp>
    <xdr:clientData/>
  </xdr:twoCellAnchor>
  <xdr:twoCellAnchor>
    <xdr:from>
      <xdr:col>12</xdr:col>
      <xdr:colOff>83820</xdr:colOff>
      <xdr:row>7</xdr:row>
      <xdr:rowOff>352425</xdr:rowOff>
    </xdr:from>
    <xdr:to>
      <xdr:col>19</xdr:col>
      <xdr:colOff>248285</xdr:colOff>
      <xdr:row>11</xdr:row>
      <xdr:rowOff>144780</xdr:rowOff>
    </xdr:to>
    <xdr:sp macro="" textlink="">
      <xdr:nvSpPr>
        <xdr:cNvPr id="7" name="四角形吹き出し 2">
          <a:extLst>
            <a:ext uri="{FF2B5EF4-FFF2-40B4-BE49-F238E27FC236}">
              <a16:creationId xmlns:a16="http://schemas.microsoft.com/office/drawing/2014/main" id="{3CF383F1-BDB0-40C8-BFE7-E72227EC12CC}"/>
            </a:ext>
          </a:extLst>
        </xdr:cNvPr>
        <xdr:cNvSpPr/>
      </xdr:nvSpPr>
      <xdr:spPr>
        <a:xfrm>
          <a:off x="7198995" y="2809875"/>
          <a:ext cx="2698115" cy="1078230"/>
        </a:xfrm>
        <a:prstGeom prst="wedgeRectCallout">
          <a:avLst>
            <a:gd name="adj1" fmla="val -65392"/>
            <a:gd name="adj2" fmla="val -71326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「住所、法人・団体名、代表者職・氏名」欄は、契約書に記載の契約者欄と必ず一致させ、正確に記入してください。</a:t>
          </a:r>
          <a:endParaRPr kumimoji="1" lang="en-US" altLang="ja-JP" sz="1200" b="0" u="sng"/>
        </a:p>
      </xdr:txBody>
    </xdr:sp>
    <xdr:clientData/>
  </xdr:twoCellAnchor>
  <xdr:twoCellAnchor>
    <xdr:from>
      <xdr:col>10</xdr:col>
      <xdr:colOff>167640</xdr:colOff>
      <xdr:row>3</xdr:row>
      <xdr:rowOff>114300</xdr:rowOff>
    </xdr:from>
    <xdr:to>
      <xdr:col>15</xdr:col>
      <xdr:colOff>173355</xdr:colOff>
      <xdr:row>6</xdr:row>
      <xdr:rowOff>19050</xdr:rowOff>
    </xdr:to>
    <xdr:sp macro="" textlink="">
      <xdr:nvSpPr>
        <xdr:cNvPr id="8" name="四角形吹き出し 2">
          <a:extLst>
            <a:ext uri="{FF2B5EF4-FFF2-40B4-BE49-F238E27FC236}">
              <a16:creationId xmlns:a16="http://schemas.microsoft.com/office/drawing/2014/main" id="{8A74F961-935F-468D-9F11-F251F5661C63}"/>
            </a:ext>
          </a:extLst>
        </xdr:cNvPr>
        <xdr:cNvSpPr/>
      </xdr:nvSpPr>
      <xdr:spPr>
        <a:xfrm>
          <a:off x="6539865" y="1533525"/>
          <a:ext cx="1196340" cy="819150"/>
        </a:xfrm>
        <a:prstGeom prst="wedgeRectCallout">
          <a:avLst>
            <a:gd name="adj1" fmla="val -223154"/>
            <a:gd name="adj2" fmla="val 17822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請求日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は毎月変更して下さい。</a:t>
          </a:r>
          <a:endParaRPr kumimoji="1" lang="en-US" altLang="ja-JP" sz="1200" b="0" u="sng"/>
        </a:p>
      </xdr:txBody>
    </xdr:sp>
    <xdr:clientData/>
  </xdr:twoCellAnchor>
  <xdr:twoCellAnchor>
    <xdr:from>
      <xdr:col>15</xdr:col>
      <xdr:colOff>133350</xdr:colOff>
      <xdr:row>25</xdr:row>
      <xdr:rowOff>314325</xdr:rowOff>
    </xdr:from>
    <xdr:to>
      <xdr:col>19</xdr:col>
      <xdr:colOff>571500</xdr:colOff>
      <xdr:row>28</xdr:row>
      <xdr:rowOff>209551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120F5781-6422-4FC5-9CCC-C63EB2CA81DB}"/>
            </a:ext>
          </a:extLst>
        </xdr:cNvPr>
        <xdr:cNvSpPr/>
      </xdr:nvSpPr>
      <xdr:spPr>
        <a:xfrm>
          <a:off x="8001000" y="8915400"/>
          <a:ext cx="3171825" cy="809626"/>
        </a:xfrm>
        <a:prstGeom prst="wedgeRectCallout">
          <a:avLst>
            <a:gd name="adj1" fmla="val -117344"/>
            <a:gd name="adj2" fmla="val 36909"/>
          </a:avLst>
        </a:prstGeom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200" b="0" u="sng"/>
            <a:t>【</a:t>
          </a:r>
          <a:r>
            <a:rPr kumimoji="1" lang="ja-JP" altLang="en-US" sz="1200" b="0" u="sng"/>
            <a:t>注意</a:t>
          </a:r>
          <a:r>
            <a:rPr kumimoji="1" lang="en-US" altLang="ja-JP" sz="1200" b="0" u="sng"/>
            <a:t>】</a:t>
          </a:r>
          <a:r>
            <a:rPr kumimoji="1" lang="ja-JP" altLang="en-US" sz="1200" b="0" u="sng"/>
            <a:t>「年齢」欄については</a:t>
          </a:r>
          <a:endParaRPr kumimoji="1" lang="en-US" altLang="ja-JP" sz="1200" b="0" u="sng"/>
        </a:p>
        <a:p>
          <a:pPr algn="l">
            <a:lnSpc>
              <a:spcPts val="1500"/>
            </a:lnSpc>
          </a:pPr>
          <a:r>
            <a:rPr kumimoji="1" lang="ja-JP" altLang="en-US" sz="1200" b="0" u="sng"/>
            <a:t>年度末の年齢を計上する</a:t>
          </a:r>
          <a:endParaRPr kumimoji="1" lang="en-US" altLang="ja-JP" sz="1200" b="0" u="sng"/>
        </a:p>
      </xdr:txBody>
    </xdr:sp>
    <xdr:clientData/>
  </xdr:twoCellAnchor>
  <xdr:twoCellAnchor>
    <xdr:from>
      <xdr:col>1</xdr:col>
      <xdr:colOff>114300</xdr:colOff>
      <xdr:row>42</xdr:row>
      <xdr:rowOff>161925</xdr:rowOff>
    </xdr:from>
    <xdr:to>
      <xdr:col>11</xdr:col>
      <xdr:colOff>47625</xdr:colOff>
      <xdr:row>59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119E92-26EA-BD47-A828-1A1FD4E0DCFF}"/>
            </a:ext>
          </a:extLst>
        </xdr:cNvPr>
        <xdr:cNvSpPr txBox="1"/>
      </xdr:nvSpPr>
      <xdr:spPr>
        <a:xfrm>
          <a:off x="419100" y="14230350"/>
          <a:ext cx="6800850" cy="525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インフルエンザ・コロナウイルスは１０月より使用可能です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361950</xdr:colOff>
      <xdr:row>16</xdr:row>
      <xdr:rowOff>163830</xdr:rowOff>
    </xdr:from>
    <xdr:to>
      <xdr:col>19</xdr:col>
      <xdr:colOff>0</xdr:colOff>
      <xdr:row>18</xdr:row>
      <xdr:rowOff>1905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7CB7B-4471-43FC-B408-2DE655BDF1C2}"/>
            </a:ext>
          </a:extLst>
        </xdr:cNvPr>
        <xdr:cNvSpPr txBox="1"/>
      </xdr:nvSpPr>
      <xdr:spPr>
        <a:xfrm>
          <a:off x="6848475" y="3335655"/>
          <a:ext cx="838200" cy="3143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印鑑はシャチハタ等スタンプ印不可</a:t>
          </a:r>
          <a:endParaRPr kumimoji="1" lang="ja-JP" altLang="en-US" sz="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361950</xdr:colOff>
      <xdr:row>16</xdr:row>
      <xdr:rowOff>163830</xdr:rowOff>
    </xdr:from>
    <xdr:to>
      <xdr:col>19</xdr:col>
      <xdr:colOff>0</xdr:colOff>
      <xdr:row>18</xdr:row>
      <xdr:rowOff>1905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053CE-1697-4578-8DBA-4D706C01A2C7}"/>
            </a:ext>
          </a:extLst>
        </xdr:cNvPr>
        <xdr:cNvSpPr txBox="1"/>
      </xdr:nvSpPr>
      <xdr:spPr>
        <a:xfrm>
          <a:off x="7677150" y="4469130"/>
          <a:ext cx="962025" cy="3333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印鑑はシャチハタ等スタンプ印不可</a:t>
          </a:r>
          <a:endParaRPr kumimoji="1" lang="ja-JP" altLang="en-US" sz="600"/>
        </a:p>
      </xdr:txBody>
    </xdr:sp>
    <xdr:clientData/>
  </xdr:twoCellAnchor>
  <xdr:twoCellAnchor>
    <xdr:from>
      <xdr:col>1</xdr:col>
      <xdr:colOff>222885</xdr:colOff>
      <xdr:row>12</xdr:row>
      <xdr:rowOff>28575</xdr:rowOff>
    </xdr:from>
    <xdr:to>
      <xdr:col>5</xdr:col>
      <xdr:colOff>321945</xdr:colOff>
      <xdr:row>13</xdr:row>
      <xdr:rowOff>81915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39A8A-EAF6-47C5-8C79-7130D4F430B1}"/>
            </a:ext>
          </a:extLst>
        </xdr:cNvPr>
        <xdr:cNvSpPr txBox="1"/>
      </xdr:nvSpPr>
      <xdr:spPr>
        <a:xfrm>
          <a:off x="489585" y="2657475"/>
          <a:ext cx="1842135" cy="35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 </a:t>
          </a:r>
          <a:r>
            <a:rPr kumimoji="1" lang="ja-JP" altLang="en-US" sz="1100" b="1"/>
            <a:t>年　　 　月　　　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" zoomScaleNormal="3" zoomScaleSheetLayoutView="4"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76"/>
  <sheetViews>
    <sheetView showGridLines="0" tabSelected="1" zoomScaleNormal="100" zoomScaleSheetLayoutView="80" workbookViewId="0">
      <selection activeCell="V55" sqref="V55"/>
    </sheetView>
  </sheetViews>
  <sheetFormatPr defaultColWidth="9" defaultRowHeight="13.5"/>
  <cols>
    <col min="1" max="1" width="4" style="26" customWidth="1"/>
    <col min="2" max="2" width="6.125" style="26" customWidth="1"/>
    <col min="3" max="3" width="5.625" style="26" customWidth="1"/>
    <col min="4" max="4" width="15.5" style="26" customWidth="1"/>
    <col min="5" max="5" width="13.25" style="26" customWidth="1"/>
    <col min="6" max="6" width="2.875" style="26" customWidth="1"/>
    <col min="7" max="7" width="14.75" style="26" customWidth="1"/>
    <col min="8" max="8" width="13.5" style="26" customWidth="1"/>
    <col min="9" max="9" width="3.5" style="26" customWidth="1"/>
    <col min="10" max="10" width="6.875" style="26" customWidth="1"/>
    <col min="11" max="11" width="8.125" style="26" customWidth="1"/>
    <col min="12" max="12" width="3.625" style="30" customWidth="1"/>
    <col min="13" max="14" width="1.875" style="26" customWidth="1"/>
    <col min="15" max="15" width="1.75" style="26" customWidth="1"/>
    <col min="16" max="16" width="8.875" style="26" customWidth="1"/>
    <col min="17" max="16384" width="9" style="26"/>
  </cols>
  <sheetData>
    <row r="1" spans="2:16" ht="9.9499999999999993" customHeight="1">
      <c r="L1" s="27"/>
    </row>
    <row r="2" spans="2:16" ht="49.5" customHeight="1">
      <c r="B2" s="207" t="s">
        <v>85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P2" s="66"/>
    </row>
    <row r="3" spans="2:16" ht="52.15" customHeight="1">
      <c r="B3" s="233">
        <v>46143</v>
      </c>
      <c r="C3" s="233"/>
      <c r="D3" s="233"/>
      <c r="E3" s="28"/>
      <c r="F3" s="28"/>
      <c r="G3" s="28"/>
      <c r="H3" s="28"/>
      <c r="I3" s="28"/>
      <c r="J3" s="28"/>
      <c r="K3" s="28"/>
      <c r="L3" s="28"/>
    </row>
    <row r="4" spans="2:16" s="29" customFormat="1" ht="20.45" customHeight="1">
      <c r="B4" s="234" t="s">
        <v>61</v>
      </c>
      <c r="C4" s="235"/>
      <c r="D4" s="235"/>
      <c r="E4" s="215" t="s">
        <v>29</v>
      </c>
      <c r="F4" s="216"/>
      <c r="G4" s="217"/>
      <c r="H4" s="235" t="s">
        <v>30</v>
      </c>
      <c r="I4" s="235"/>
      <c r="J4" s="235"/>
      <c r="K4" s="269"/>
    </row>
    <row r="5" spans="2:16" ht="28.15" customHeight="1">
      <c r="B5" s="276" t="s">
        <v>84</v>
      </c>
      <c r="C5" s="277"/>
      <c r="D5" s="278"/>
      <c r="E5" s="218"/>
      <c r="F5" s="219"/>
      <c r="G5" s="220"/>
      <c r="H5" s="270" t="s">
        <v>60</v>
      </c>
      <c r="I5" s="271"/>
      <c r="J5" s="271"/>
      <c r="K5" s="272"/>
    </row>
    <row r="6" spans="2:16" s="29" customFormat="1" ht="23.45" customHeight="1">
      <c r="B6" s="240" t="s">
        <v>31</v>
      </c>
      <c r="C6" s="241"/>
      <c r="D6" s="241"/>
      <c r="E6" s="221">
        <v>46147</v>
      </c>
      <c r="F6" s="222"/>
      <c r="G6" s="223"/>
      <c r="H6" s="273">
        <v>45782</v>
      </c>
      <c r="I6" s="274"/>
      <c r="J6" s="274"/>
      <c r="K6" s="275"/>
    </row>
    <row r="7" spans="2:16" s="29" customFormat="1" ht="22.5" customHeight="1">
      <c r="B7" s="242" t="s">
        <v>32</v>
      </c>
      <c r="C7" s="243"/>
      <c r="D7" s="243"/>
      <c r="E7" s="224"/>
      <c r="F7" s="225"/>
      <c r="G7" s="226"/>
      <c r="H7" s="264" t="s">
        <v>33</v>
      </c>
      <c r="I7" s="265"/>
      <c r="J7" s="265"/>
      <c r="K7" s="266"/>
    </row>
    <row r="8" spans="2:16" s="29" customFormat="1" ht="28.9" customHeight="1">
      <c r="B8" s="242" t="s">
        <v>34</v>
      </c>
      <c r="C8" s="243"/>
      <c r="D8" s="243"/>
      <c r="E8" s="224"/>
      <c r="F8" s="225"/>
      <c r="G8" s="226"/>
      <c r="H8" s="264" t="s">
        <v>36</v>
      </c>
      <c r="I8" s="265"/>
      <c r="J8" s="265"/>
      <c r="K8" s="266"/>
    </row>
    <row r="9" spans="2:16" s="29" customFormat="1" ht="31.15" customHeight="1">
      <c r="B9" s="242" t="s">
        <v>35</v>
      </c>
      <c r="C9" s="243"/>
      <c r="D9" s="243"/>
      <c r="E9" s="224"/>
      <c r="F9" s="225"/>
      <c r="G9" s="226"/>
      <c r="H9" s="264" t="s">
        <v>117</v>
      </c>
      <c r="I9" s="265"/>
      <c r="J9" s="265"/>
      <c r="K9" s="266"/>
    </row>
    <row r="10" spans="2:16" s="29" customFormat="1" ht="25.15" customHeight="1">
      <c r="B10" s="242" t="s">
        <v>37</v>
      </c>
      <c r="C10" s="243"/>
      <c r="D10" s="243"/>
      <c r="E10" s="224"/>
      <c r="F10" s="225"/>
      <c r="G10" s="226"/>
      <c r="H10" s="264" t="s">
        <v>83</v>
      </c>
      <c r="I10" s="265"/>
      <c r="J10" s="265"/>
      <c r="K10" s="266"/>
    </row>
    <row r="11" spans="2:16" s="29" customFormat="1" ht="21" customHeight="1">
      <c r="B11" s="242" t="s">
        <v>38</v>
      </c>
      <c r="C11" s="243"/>
      <c r="D11" s="243"/>
      <c r="E11" s="224"/>
      <c r="F11" s="225"/>
      <c r="G11" s="226"/>
      <c r="H11" s="264" t="s">
        <v>44</v>
      </c>
      <c r="I11" s="265"/>
      <c r="J11" s="265"/>
      <c r="K11" s="266"/>
    </row>
    <row r="12" spans="2:16" s="29" customFormat="1" ht="21" customHeight="1">
      <c r="B12" s="242" t="s">
        <v>41</v>
      </c>
      <c r="C12" s="243"/>
      <c r="D12" s="243"/>
      <c r="E12" s="224"/>
      <c r="F12" s="225"/>
      <c r="G12" s="226"/>
      <c r="H12" s="264" t="s">
        <v>39</v>
      </c>
      <c r="I12" s="265"/>
      <c r="J12" s="265"/>
      <c r="K12" s="266"/>
    </row>
    <row r="13" spans="2:16" s="29" customFormat="1" ht="21" customHeight="1">
      <c r="B13" s="242" t="s">
        <v>42</v>
      </c>
      <c r="C13" s="243"/>
      <c r="D13" s="243"/>
      <c r="E13" s="224"/>
      <c r="F13" s="225"/>
      <c r="G13" s="226"/>
      <c r="H13" s="264" t="s">
        <v>40</v>
      </c>
      <c r="I13" s="265"/>
      <c r="J13" s="265"/>
      <c r="K13" s="266"/>
    </row>
    <row r="14" spans="2:16" s="29" customFormat="1" ht="21" customHeight="1">
      <c r="B14" s="242" t="s">
        <v>47</v>
      </c>
      <c r="C14" s="243"/>
      <c r="D14" s="243"/>
      <c r="E14" s="224"/>
      <c r="F14" s="225"/>
      <c r="G14" s="226"/>
      <c r="H14" s="264" t="s">
        <v>48</v>
      </c>
      <c r="I14" s="265"/>
      <c r="J14" s="265"/>
      <c r="K14" s="266"/>
    </row>
    <row r="15" spans="2:16" s="29" customFormat="1" ht="21" customHeight="1">
      <c r="B15" s="242" t="s">
        <v>52</v>
      </c>
      <c r="C15" s="243"/>
      <c r="D15" s="243"/>
      <c r="E15" s="227"/>
      <c r="F15" s="228"/>
      <c r="G15" s="229"/>
      <c r="H15" s="264">
        <v>1234567</v>
      </c>
      <c r="I15" s="265"/>
      <c r="J15" s="265"/>
      <c r="K15" s="266"/>
    </row>
    <row r="16" spans="2:16" s="29" customFormat="1" ht="33" customHeight="1">
      <c r="B16" s="267" t="s">
        <v>43</v>
      </c>
      <c r="C16" s="268"/>
      <c r="D16" s="268"/>
      <c r="E16" s="230"/>
      <c r="F16" s="231"/>
      <c r="G16" s="232"/>
      <c r="H16" s="261" t="s">
        <v>118</v>
      </c>
      <c r="I16" s="262"/>
      <c r="J16" s="262"/>
      <c r="K16" s="263"/>
    </row>
    <row r="17" spans="2:17" s="29" customFormat="1" ht="54.6" customHeight="1"/>
    <row r="18" spans="2:17" s="29" customFormat="1" ht="15.6" customHeight="1">
      <c r="B18" s="29" t="s">
        <v>62</v>
      </c>
    </row>
    <row r="19" spans="2:17" ht="8.4499999999999993" customHeight="1" thickBot="1"/>
    <row r="20" spans="2:17" ht="35.1" customHeight="1" thickBot="1">
      <c r="B20" s="236"/>
      <c r="C20" s="237"/>
      <c r="D20" s="31" t="s">
        <v>14</v>
      </c>
      <c r="E20" s="238" t="s">
        <v>6</v>
      </c>
      <c r="F20" s="239"/>
      <c r="G20" s="44" t="s">
        <v>12</v>
      </c>
      <c r="H20" s="250" t="s">
        <v>1</v>
      </c>
      <c r="I20" s="239"/>
      <c r="J20" s="251" t="s">
        <v>2</v>
      </c>
      <c r="K20" s="252"/>
      <c r="L20" s="253"/>
    </row>
    <row r="21" spans="2:17" ht="27.75" customHeight="1" thickTop="1">
      <c r="B21" s="244" t="s">
        <v>86</v>
      </c>
      <c r="C21" s="245"/>
      <c r="D21" s="4" t="s">
        <v>92</v>
      </c>
      <c r="E21" s="170">
        <v>8120</v>
      </c>
      <c r="F21" s="171" t="s">
        <v>3</v>
      </c>
      <c r="G21" s="86" t="s">
        <v>13</v>
      </c>
      <c r="H21" s="87"/>
      <c r="I21" s="88" t="s">
        <v>10</v>
      </c>
      <c r="J21" s="259">
        <f>IF(H21&gt;0,IF(E21&gt;0,E21*H21,"err"),0)</f>
        <v>0</v>
      </c>
      <c r="K21" s="260"/>
      <c r="L21" s="89" t="s">
        <v>3</v>
      </c>
    </row>
    <row r="22" spans="2:17" ht="27.75" customHeight="1">
      <c r="B22" s="246"/>
      <c r="C22" s="247"/>
      <c r="D22" s="5">
        <f>D24-Q22</f>
        <v>8120</v>
      </c>
      <c r="E22" s="163"/>
      <c r="F22" s="165"/>
      <c r="G22" s="90" t="s">
        <v>95</v>
      </c>
      <c r="H22" s="91"/>
      <c r="I22" s="92" t="s">
        <v>10</v>
      </c>
      <c r="J22" s="168">
        <f>IF(H22&gt;0,IF(E21&gt;0,E21*H22,"err"),0)</f>
        <v>0</v>
      </c>
      <c r="K22" s="169"/>
      <c r="L22" s="93" t="s">
        <v>4</v>
      </c>
      <c r="P22" s="26" t="s">
        <v>128</v>
      </c>
      <c r="Q22" s="26">
        <v>3600</v>
      </c>
    </row>
    <row r="23" spans="2:17" ht="27.75" customHeight="1">
      <c r="B23" s="246"/>
      <c r="C23" s="247"/>
      <c r="D23" s="6" t="s">
        <v>102</v>
      </c>
      <c r="E23" s="170">
        <v>11720</v>
      </c>
      <c r="F23" s="171" t="s">
        <v>3</v>
      </c>
      <c r="G23" s="94" t="s">
        <v>13</v>
      </c>
      <c r="H23" s="95"/>
      <c r="I23" s="96" t="s">
        <v>10</v>
      </c>
      <c r="J23" s="172">
        <f>IF(H23&gt;0,IF(E23&gt;0,E23*H23,"err"),0)</f>
        <v>0</v>
      </c>
      <c r="K23" s="173"/>
      <c r="L23" s="97" t="s">
        <v>3</v>
      </c>
    </row>
    <row r="24" spans="2:17" ht="27.75" customHeight="1">
      <c r="B24" s="246"/>
      <c r="C24" s="247"/>
      <c r="D24" s="84">
        <v>11720</v>
      </c>
      <c r="E24" s="162"/>
      <c r="F24" s="164"/>
      <c r="G24" s="90" t="s">
        <v>95</v>
      </c>
      <c r="H24" s="91"/>
      <c r="I24" s="92" t="s">
        <v>10</v>
      </c>
      <c r="J24" s="168">
        <f>IF(H24&gt;0,IF(E23&gt;0,E23*H24,"err"),0)</f>
        <v>0</v>
      </c>
      <c r="K24" s="169"/>
      <c r="L24" s="93" t="s">
        <v>4</v>
      </c>
      <c r="P24" s="26" t="s">
        <v>128</v>
      </c>
      <c r="Q24" s="26">
        <v>0</v>
      </c>
    </row>
    <row r="25" spans="2:17" ht="27.75" customHeight="1" thickBot="1">
      <c r="B25" s="246"/>
      <c r="C25" s="247"/>
      <c r="D25" s="103" t="s">
        <v>96</v>
      </c>
      <c r="E25" s="104">
        <v>1007</v>
      </c>
      <c r="F25" s="105" t="s">
        <v>9</v>
      </c>
      <c r="G25" s="106"/>
      <c r="H25" s="1"/>
      <c r="I25" s="35" t="s">
        <v>5</v>
      </c>
      <c r="J25" s="158">
        <f>E25*H25</f>
        <v>0</v>
      </c>
      <c r="K25" s="159"/>
      <c r="L25" s="41" t="s">
        <v>11</v>
      </c>
    </row>
    <row r="26" spans="2:17" ht="27.75" customHeight="1" thickTop="1" thickBot="1">
      <c r="B26" s="248"/>
      <c r="C26" s="249"/>
      <c r="D26" s="174" t="s">
        <v>16</v>
      </c>
      <c r="E26" s="175"/>
      <c r="F26" s="175"/>
      <c r="G26" s="176"/>
      <c r="H26" s="81">
        <f>SUM(H21:H25)</f>
        <v>0</v>
      </c>
      <c r="I26" s="82" t="s">
        <v>5</v>
      </c>
      <c r="J26" s="160">
        <f>SUM(J21:K25)</f>
        <v>0</v>
      </c>
      <c r="K26" s="161"/>
      <c r="L26" s="85" t="s">
        <v>11</v>
      </c>
    </row>
    <row r="27" spans="2:17" ht="9.9499999999999993" customHeight="1" thickBot="1">
      <c r="B27" s="36"/>
      <c r="C27" s="37"/>
      <c r="D27" s="37"/>
      <c r="E27" s="37"/>
      <c r="F27" s="37"/>
      <c r="G27" s="37"/>
      <c r="H27" s="37"/>
      <c r="I27" s="3"/>
      <c r="J27" s="65"/>
      <c r="K27" s="65"/>
      <c r="L27" s="42"/>
    </row>
    <row r="28" spans="2:17" ht="35.1" customHeight="1" thickBot="1">
      <c r="B28" s="236"/>
      <c r="C28" s="237"/>
      <c r="D28" s="31" t="s">
        <v>14</v>
      </c>
      <c r="E28" s="238" t="s">
        <v>6</v>
      </c>
      <c r="F28" s="239"/>
      <c r="G28" s="44" t="s">
        <v>110</v>
      </c>
      <c r="H28" s="250" t="s">
        <v>1</v>
      </c>
      <c r="I28" s="239"/>
      <c r="J28" s="251" t="s">
        <v>2</v>
      </c>
      <c r="K28" s="252"/>
      <c r="L28" s="253"/>
    </row>
    <row r="29" spans="2:17" ht="27" customHeight="1" thickTop="1">
      <c r="B29" s="244" t="s">
        <v>97</v>
      </c>
      <c r="C29" s="255" t="s">
        <v>98</v>
      </c>
      <c r="D29" s="4" t="s">
        <v>92</v>
      </c>
      <c r="E29" s="188">
        <v>15400</v>
      </c>
      <c r="F29" s="254" t="s">
        <v>3</v>
      </c>
      <c r="G29" s="86" t="s">
        <v>13</v>
      </c>
      <c r="H29" s="87"/>
      <c r="I29" s="88" t="s">
        <v>10</v>
      </c>
      <c r="J29" s="259">
        <f>IF(H29&gt;0,IF(E29&gt;0,E29*H29,"err"),0)</f>
        <v>0</v>
      </c>
      <c r="K29" s="260"/>
      <c r="L29" s="89" t="s">
        <v>3</v>
      </c>
    </row>
    <row r="30" spans="2:17" ht="27" customHeight="1">
      <c r="B30" s="246"/>
      <c r="C30" s="256"/>
      <c r="D30" s="5">
        <f>D32-Q30</f>
        <v>15400</v>
      </c>
      <c r="E30" s="163"/>
      <c r="F30" s="165"/>
      <c r="G30" s="90" t="s">
        <v>19</v>
      </c>
      <c r="H30" s="91"/>
      <c r="I30" s="92" t="s">
        <v>10</v>
      </c>
      <c r="J30" s="168">
        <f>IF(H30&gt;0,IF(E29&gt;0,E29*H30,"err"),0)</f>
        <v>0</v>
      </c>
      <c r="K30" s="169"/>
      <c r="L30" s="93" t="s">
        <v>4</v>
      </c>
      <c r="P30" s="26" t="s">
        <v>128</v>
      </c>
      <c r="Q30" s="26">
        <v>6600</v>
      </c>
    </row>
    <row r="31" spans="2:17" ht="27" customHeight="1">
      <c r="B31" s="246"/>
      <c r="C31" s="256"/>
      <c r="D31" s="6" t="s">
        <v>102</v>
      </c>
      <c r="E31" s="170">
        <v>22000</v>
      </c>
      <c r="F31" s="171" t="s">
        <v>3</v>
      </c>
      <c r="G31" s="94" t="s">
        <v>13</v>
      </c>
      <c r="H31" s="95"/>
      <c r="I31" s="96" t="s">
        <v>10</v>
      </c>
      <c r="J31" s="172">
        <f>IF(H31&gt;0,IF(E31&gt;0,E31*H31,"err"),0)</f>
        <v>0</v>
      </c>
      <c r="K31" s="173"/>
      <c r="L31" s="97" t="s">
        <v>3</v>
      </c>
    </row>
    <row r="32" spans="2:17" ht="27" customHeight="1" thickBot="1">
      <c r="B32" s="246"/>
      <c r="C32" s="257"/>
      <c r="D32" s="107">
        <v>22000</v>
      </c>
      <c r="E32" s="192"/>
      <c r="F32" s="193"/>
      <c r="G32" s="108" t="s">
        <v>19</v>
      </c>
      <c r="H32" s="109"/>
      <c r="I32" s="110" t="s">
        <v>10</v>
      </c>
      <c r="J32" s="194">
        <f>IF(H32&gt;0,IF(E31&gt;0,E31*H32,"err"),0)</f>
        <v>0</v>
      </c>
      <c r="K32" s="195"/>
      <c r="L32" s="111" t="s">
        <v>4</v>
      </c>
      <c r="P32" s="26" t="s">
        <v>128</v>
      </c>
      <c r="Q32" s="26">
        <v>0</v>
      </c>
    </row>
    <row r="33" spans="2:17" ht="27" customHeight="1">
      <c r="B33" s="246"/>
      <c r="C33" s="258" t="s">
        <v>99</v>
      </c>
      <c r="D33" s="6" t="s">
        <v>92</v>
      </c>
      <c r="E33" s="162">
        <v>6160</v>
      </c>
      <c r="F33" s="164" t="s">
        <v>3</v>
      </c>
      <c r="G33" s="99" t="s">
        <v>13</v>
      </c>
      <c r="H33" s="100"/>
      <c r="I33" s="101" t="s">
        <v>10</v>
      </c>
      <c r="J33" s="166">
        <f>IF(H33&gt;0,IF(E33&gt;0,E33*H33,"err"),0)</f>
        <v>0</v>
      </c>
      <c r="K33" s="167"/>
      <c r="L33" s="102" t="s">
        <v>3</v>
      </c>
    </row>
    <row r="34" spans="2:17" ht="27" customHeight="1">
      <c r="B34" s="246"/>
      <c r="C34" s="258"/>
      <c r="D34" s="5">
        <f>D36-Q34</f>
        <v>6160</v>
      </c>
      <c r="E34" s="163"/>
      <c r="F34" s="165"/>
      <c r="G34" s="90" t="s">
        <v>19</v>
      </c>
      <c r="H34" s="91"/>
      <c r="I34" s="92" t="s">
        <v>10</v>
      </c>
      <c r="J34" s="168">
        <f>IF(H34&gt;0,IF(E33&gt;0,E33*H34,"err"),0)</f>
        <v>0</v>
      </c>
      <c r="K34" s="169"/>
      <c r="L34" s="93" t="s">
        <v>4</v>
      </c>
      <c r="P34" s="26" t="s">
        <v>128</v>
      </c>
      <c r="Q34" s="26">
        <v>2640</v>
      </c>
    </row>
    <row r="35" spans="2:17" ht="27" customHeight="1">
      <c r="B35" s="246"/>
      <c r="C35" s="258"/>
      <c r="D35" s="6" t="s">
        <v>102</v>
      </c>
      <c r="E35" s="170">
        <v>8800</v>
      </c>
      <c r="F35" s="171" t="s">
        <v>3</v>
      </c>
      <c r="G35" s="94" t="s">
        <v>13</v>
      </c>
      <c r="H35" s="95"/>
      <c r="I35" s="96" t="s">
        <v>10</v>
      </c>
      <c r="J35" s="172">
        <f>IF(H35&gt;0,IF(E35&gt;0,E35*H35,"err"),0)</f>
        <v>0</v>
      </c>
      <c r="K35" s="173"/>
      <c r="L35" s="97" t="s">
        <v>3</v>
      </c>
    </row>
    <row r="36" spans="2:17" ht="27" customHeight="1">
      <c r="B36" s="246"/>
      <c r="C36" s="258"/>
      <c r="D36" s="84">
        <v>8800</v>
      </c>
      <c r="E36" s="162"/>
      <c r="F36" s="164"/>
      <c r="G36" s="90" t="s">
        <v>19</v>
      </c>
      <c r="H36" s="91"/>
      <c r="I36" s="92" t="s">
        <v>10</v>
      </c>
      <c r="J36" s="168">
        <f>IF(H36&gt;0,IF(E35&gt;0,E35*H36,"err"),0)</f>
        <v>0</v>
      </c>
      <c r="K36" s="169"/>
      <c r="L36" s="93" t="s">
        <v>4</v>
      </c>
      <c r="P36" s="26" t="s">
        <v>128</v>
      </c>
      <c r="Q36" s="26">
        <v>0</v>
      </c>
    </row>
    <row r="37" spans="2:17" ht="27" customHeight="1" thickBot="1">
      <c r="B37" s="246"/>
      <c r="C37" s="177" t="s">
        <v>96</v>
      </c>
      <c r="D37" s="178"/>
      <c r="E37" s="104">
        <v>1007</v>
      </c>
      <c r="F37" s="105" t="s">
        <v>9</v>
      </c>
      <c r="G37" s="106"/>
      <c r="H37" s="1"/>
      <c r="I37" s="35" t="s">
        <v>5</v>
      </c>
      <c r="J37" s="158">
        <f>E37*H37</f>
        <v>0</v>
      </c>
      <c r="K37" s="159"/>
      <c r="L37" s="41" t="s">
        <v>11</v>
      </c>
    </row>
    <row r="38" spans="2:17" ht="27" customHeight="1" thickTop="1" thickBot="1">
      <c r="B38" s="248"/>
      <c r="C38" s="174" t="s">
        <v>17</v>
      </c>
      <c r="D38" s="175"/>
      <c r="E38" s="175"/>
      <c r="F38" s="175"/>
      <c r="G38" s="176"/>
      <c r="H38" s="81">
        <f>SUM(H29:H37)</f>
        <v>0</v>
      </c>
      <c r="I38" s="82" t="s">
        <v>5</v>
      </c>
      <c r="J38" s="160">
        <f>SUM(J29:K37)</f>
        <v>0</v>
      </c>
      <c r="K38" s="161"/>
      <c r="L38" s="85" t="s">
        <v>11</v>
      </c>
    </row>
    <row r="39" spans="2:17" ht="9.9499999999999993" customHeight="1" thickBot="1">
      <c r="B39" s="33"/>
      <c r="C39" s="69"/>
      <c r="D39" s="69"/>
      <c r="E39" s="69"/>
      <c r="F39" s="69"/>
      <c r="G39" s="69"/>
      <c r="H39" s="69"/>
      <c r="I39" s="2"/>
      <c r="J39" s="39"/>
      <c r="K39" s="39"/>
      <c r="L39" s="40"/>
    </row>
    <row r="40" spans="2:17" ht="35.1" customHeight="1" thickBot="1">
      <c r="B40" s="179" t="s">
        <v>111</v>
      </c>
      <c r="C40" s="180"/>
      <c r="D40" s="180"/>
      <c r="E40" s="180"/>
      <c r="F40" s="180"/>
      <c r="G40" s="180"/>
      <c r="H40" s="67">
        <f>H38+H26</f>
        <v>0</v>
      </c>
      <c r="I40" s="68" t="s">
        <v>5</v>
      </c>
      <c r="J40" s="181">
        <f>J38+J26</f>
        <v>0</v>
      </c>
      <c r="K40" s="181"/>
      <c r="L40" s="43" t="s">
        <v>8</v>
      </c>
    </row>
    <row r="41" spans="2:17" ht="9.9499999999999993" customHeight="1" thickBot="1">
      <c r="B41" s="36"/>
      <c r="C41" s="37"/>
      <c r="D41" s="37"/>
      <c r="E41" s="37"/>
      <c r="F41" s="37"/>
      <c r="G41" s="37"/>
      <c r="H41" s="37"/>
      <c r="I41" s="3"/>
      <c r="J41" s="65"/>
      <c r="K41" s="65"/>
      <c r="L41" s="42"/>
    </row>
    <row r="42" spans="2:17" ht="35.1" customHeight="1" thickBot="1">
      <c r="B42" s="208"/>
      <c r="C42" s="209"/>
      <c r="D42" s="44" t="s">
        <v>14</v>
      </c>
      <c r="E42" s="210" t="s">
        <v>6</v>
      </c>
      <c r="F42" s="211"/>
      <c r="G42" s="44" t="s">
        <v>12</v>
      </c>
      <c r="H42" s="212" t="s">
        <v>1</v>
      </c>
      <c r="I42" s="211"/>
      <c r="J42" s="212" t="s">
        <v>2</v>
      </c>
      <c r="K42" s="213"/>
      <c r="L42" s="214"/>
    </row>
    <row r="43" spans="2:17" ht="27" customHeight="1" thickTop="1">
      <c r="B43" s="182" t="s">
        <v>121</v>
      </c>
      <c r="C43" s="185" t="s">
        <v>122</v>
      </c>
      <c r="D43" s="4" t="s">
        <v>92</v>
      </c>
      <c r="E43" s="188">
        <v>3700</v>
      </c>
      <c r="F43" s="254" t="s">
        <v>3</v>
      </c>
      <c r="G43" s="86" t="s">
        <v>13</v>
      </c>
      <c r="H43" s="87"/>
      <c r="I43" s="88" t="s">
        <v>10</v>
      </c>
      <c r="J43" s="259">
        <f>IF(H43&gt;0,IF(E43&gt;0,E43*H43,"err"),0)</f>
        <v>0</v>
      </c>
      <c r="K43" s="260"/>
      <c r="L43" s="89" t="s">
        <v>3</v>
      </c>
    </row>
    <row r="44" spans="2:17" ht="27" customHeight="1">
      <c r="B44" s="183"/>
      <c r="C44" s="186"/>
      <c r="D44" s="5">
        <f>D46-Q44</f>
        <v>3700</v>
      </c>
      <c r="E44" s="163"/>
      <c r="F44" s="165"/>
      <c r="G44" s="90" t="s">
        <v>19</v>
      </c>
      <c r="H44" s="91"/>
      <c r="I44" s="92" t="s">
        <v>10</v>
      </c>
      <c r="J44" s="168">
        <f>IF(H44&gt;0,IF(E43&gt;0,E43*H44,"err"),0)</f>
        <v>0</v>
      </c>
      <c r="K44" s="169"/>
      <c r="L44" s="93" t="s">
        <v>4</v>
      </c>
      <c r="P44" s="26" t="s">
        <v>128</v>
      </c>
      <c r="Q44" s="26">
        <v>1600</v>
      </c>
    </row>
    <row r="45" spans="2:17" ht="27" customHeight="1">
      <c r="B45" s="183"/>
      <c r="C45" s="186"/>
      <c r="D45" s="6" t="s">
        <v>102</v>
      </c>
      <c r="E45" s="170">
        <v>5300</v>
      </c>
      <c r="F45" s="171" t="s">
        <v>3</v>
      </c>
      <c r="G45" s="94" t="s">
        <v>13</v>
      </c>
      <c r="H45" s="95"/>
      <c r="I45" s="96" t="s">
        <v>10</v>
      </c>
      <c r="J45" s="172">
        <f>IF(H45&gt;0,IF(E45&gt;0,E45*H45,"err"),0)</f>
        <v>0</v>
      </c>
      <c r="K45" s="173"/>
      <c r="L45" s="97" t="s">
        <v>3</v>
      </c>
    </row>
    <row r="46" spans="2:17" ht="27" customHeight="1" thickBot="1">
      <c r="B46" s="183"/>
      <c r="C46" s="187"/>
      <c r="D46" s="107">
        <v>5300</v>
      </c>
      <c r="E46" s="192"/>
      <c r="F46" s="193"/>
      <c r="G46" s="108" t="s">
        <v>19</v>
      </c>
      <c r="H46" s="109"/>
      <c r="I46" s="110" t="s">
        <v>10</v>
      </c>
      <c r="J46" s="194">
        <f>IF(H46&gt;0,IF(E45&gt;0,E45*H46,"err"),0)</f>
        <v>0</v>
      </c>
      <c r="K46" s="195"/>
      <c r="L46" s="111" t="s">
        <v>4</v>
      </c>
      <c r="P46" s="26" t="s">
        <v>128</v>
      </c>
      <c r="Q46" s="26">
        <v>0</v>
      </c>
    </row>
    <row r="47" spans="2:17" ht="16.5" customHeight="1">
      <c r="B47" s="183"/>
      <c r="C47" s="189" t="s">
        <v>123</v>
      </c>
      <c r="D47" s="84" t="s">
        <v>126</v>
      </c>
      <c r="E47" s="197">
        <v>6520</v>
      </c>
      <c r="F47" s="150"/>
      <c r="G47" s="204" t="s">
        <v>124</v>
      </c>
      <c r="H47" s="197"/>
      <c r="I47" s="151"/>
      <c r="J47" s="198">
        <f>IF(H47&gt;0,IF(E47&gt;0,E47*H47,"err"),0)</f>
        <v>0</v>
      </c>
      <c r="K47" s="199"/>
      <c r="L47" s="152"/>
    </row>
    <row r="48" spans="2:17" ht="23.25" customHeight="1">
      <c r="B48" s="183"/>
      <c r="C48" s="190"/>
      <c r="D48" s="5">
        <f>D50-Q48</f>
        <v>6520</v>
      </c>
      <c r="E48" s="163"/>
      <c r="F48" s="147" t="s">
        <v>9</v>
      </c>
      <c r="G48" s="205"/>
      <c r="H48" s="163"/>
      <c r="I48" s="148" t="s">
        <v>10</v>
      </c>
      <c r="J48" s="200"/>
      <c r="K48" s="201"/>
      <c r="L48" s="149" t="s">
        <v>7</v>
      </c>
      <c r="P48" s="26" t="s">
        <v>128</v>
      </c>
      <c r="Q48" s="26">
        <v>3000</v>
      </c>
    </row>
    <row r="49" spans="2:17" ht="16.5" customHeight="1">
      <c r="B49" s="183"/>
      <c r="C49" s="190"/>
      <c r="D49" s="84" t="s">
        <v>127</v>
      </c>
      <c r="E49" s="170">
        <v>9520</v>
      </c>
      <c r="F49" s="153"/>
      <c r="G49" s="206" t="s">
        <v>125</v>
      </c>
      <c r="H49" s="170"/>
      <c r="I49" s="154"/>
      <c r="J49" s="202">
        <f>IF(H49&gt;0,IF(E49&gt;0,E49*H49,"err"),0)</f>
        <v>0</v>
      </c>
      <c r="K49" s="203"/>
      <c r="L49" s="155"/>
    </row>
    <row r="50" spans="2:17" ht="24" customHeight="1">
      <c r="B50" s="183"/>
      <c r="C50" s="191"/>
      <c r="D50" s="84">
        <v>9520</v>
      </c>
      <c r="E50" s="163"/>
      <c r="F50" s="147" t="s">
        <v>9</v>
      </c>
      <c r="G50" s="205"/>
      <c r="H50" s="163"/>
      <c r="I50" s="148" t="s">
        <v>10</v>
      </c>
      <c r="J50" s="200"/>
      <c r="K50" s="201"/>
      <c r="L50" s="149" t="s">
        <v>7</v>
      </c>
      <c r="P50" s="26" t="s">
        <v>128</v>
      </c>
      <c r="Q50" s="26">
        <v>0</v>
      </c>
    </row>
    <row r="51" spans="2:17" ht="27" customHeight="1" thickBot="1">
      <c r="B51" s="183"/>
      <c r="C51" s="177" t="s">
        <v>96</v>
      </c>
      <c r="D51" s="178"/>
      <c r="E51" s="156">
        <v>1007</v>
      </c>
      <c r="F51" s="146" t="s">
        <v>9</v>
      </c>
      <c r="G51" s="106"/>
      <c r="H51" s="1"/>
      <c r="I51" s="35" t="s">
        <v>5</v>
      </c>
      <c r="J51" s="158">
        <f>E51*H51</f>
        <v>0</v>
      </c>
      <c r="K51" s="159"/>
      <c r="L51" s="112" t="s">
        <v>11</v>
      </c>
    </row>
    <row r="52" spans="2:17" ht="27" customHeight="1" thickTop="1" thickBot="1">
      <c r="B52" s="184"/>
      <c r="C52" s="175" t="s">
        <v>88</v>
      </c>
      <c r="D52" s="175"/>
      <c r="E52" s="175"/>
      <c r="F52" s="175"/>
      <c r="G52" s="176"/>
      <c r="H52" s="81">
        <f>SUM(H43:H51)</f>
        <v>0</v>
      </c>
      <c r="I52" s="82" t="s">
        <v>5</v>
      </c>
      <c r="J52" s="160">
        <f>SUM(J43:K51)</f>
        <v>0</v>
      </c>
      <c r="K52" s="161"/>
      <c r="L52" s="85" t="s">
        <v>9</v>
      </c>
    </row>
    <row r="53" spans="2:17" ht="9.9499999999999993" customHeight="1" thickBot="1">
      <c r="B53" s="33"/>
      <c r="C53" s="34"/>
      <c r="D53" s="34"/>
      <c r="E53" s="34"/>
      <c r="F53" s="34"/>
      <c r="G53" s="34"/>
      <c r="H53" s="34"/>
      <c r="I53" s="2"/>
      <c r="J53" s="39"/>
      <c r="K53" s="39"/>
      <c r="L53" s="40"/>
    </row>
    <row r="54" spans="2:17" ht="35.25" customHeight="1">
      <c r="B54" s="208"/>
      <c r="C54" s="209"/>
      <c r="D54" s="44" t="s">
        <v>14</v>
      </c>
      <c r="E54" s="210" t="s">
        <v>6</v>
      </c>
      <c r="F54" s="211"/>
      <c r="G54" s="44" t="s">
        <v>12</v>
      </c>
      <c r="H54" s="212" t="s">
        <v>1</v>
      </c>
      <c r="I54" s="211"/>
      <c r="J54" s="212" t="s">
        <v>2</v>
      </c>
      <c r="K54" s="213"/>
      <c r="L54" s="214"/>
    </row>
    <row r="55" spans="2:17" ht="27.75" customHeight="1">
      <c r="B55" s="279" t="s">
        <v>87</v>
      </c>
      <c r="C55" s="280"/>
      <c r="D55" s="70" t="s">
        <v>92</v>
      </c>
      <c r="E55" s="170">
        <v>10700</v>
      </c>
      <c r="F55" s="171" t="s">
        <v>3</v>
      </c>
      <c r="G55" s="94" t="s">
        <v>13</v>
      </c>
      <c r="H55" s="95"/>
      <c r="I55" s="96" t="s">
        <v>10</v>
      </c>
      <c r="J55" s="172">
        <f>IF(H55&gt;0,IF(E55&gt;0,E55*H55,"err"),0)</f>
        <v>0</v>
      </c>
      <c r="K55" s="173"/>
      <c r="L55" s="97" t="s">
        <v>7</v>
      </c>
    </row>
    <row r="56" spans="2:17" ht="27.75" customHeight="1">
      <c r="B56" s="281"/>
      <c r="C56" s="282"/>
      <c r="D56" s="71">
        <f>D58-Q56</f>
        <v>10700</v>
      </c>
      <c r="E56" s="163"/>
      <c r="F56" s="165"/>
      <c r="G56" s="90" t="s">
        <v>18</v>
      </c>
      <c r="H56" s="91"/>
      <c r="I56" s="92" t="s">
        <v>10</v>
      </c>
      <c r="J56" s="168">
        <f>IF(H56&gt;0,IF(E55&gt;0,E55*H56,"err"),0)</f>
        <v>0</v>
      </c>
      <c r="K56" s="169"/>
      <c r="L56" s="93" t="s">
        <v>7</v>
      </c>
      <c r="P56" s="26" t="s">
        <v>128</v>
      </c>
      <c r="Q56" s="26">
        <v>4600</v>
      </c>
    </row>
    <row r="57" spans="2:17" ht="27.75" customHeight="1">
      <c r="B57" s="281"/>
      <c r="C57" s="282"/>
      <c r="D57" s="72" t="s">
        <v>102</v>
      </c>
      <c r="E57" s="170">
        <v>15300</v>
      </c>
      <c r="F57" s="171" t="s">
        <v>3</v>
      </c>
      <c r="G57" s="94" t="s">
        <v>13</v>
      </c>
      <c r="H57" s="95"/>
      <c r="I57" s="96" t="s">
        <v>10</v>
      </c>
      <c r="J57" s="172">
        <f>IF(H57&gt;0,IF(E57&gt;0,E57*H57,"err"),0)</f>
        <v>0</v>
      </c>
      <c r="K57" s="173"/>
      <c r="L57" s="97" t="s">
        <v>7</v>
      </c>
    </row>
    <row r="58" spans="2:17" ht="27.75" customHeight="1">
      <c r="B58" s="281"/>
      <c r="C58" s="282"/>
      <c r="D58" s="98">
        <v>15300</v>
      </c>
      <c r="E58" s="162"/>
      <c r="F58" s="164"/>
      <c r="G58" s="90" t="s">
        <v>19</v>
      </c>
      <c r="H58" s="91"/>
      <c r="I58" s="92" t="s">
        <v>10</v>
      </c>
      <c r="J58" s="168">
        <f>IF(H58&gt;0,IF(E57&gt;0,E57*H58,"err"),0)</f>
        <v>0</v>
      </c>
      <c r="K58" s="169"/>
      <c r="L58" s="93" t="s">
        <v>7</v>
      </c>
      <c r="P58" s="26" t="s">
        <v>128</v>
      </c>
      <c r="Q58" s="26">
        <v>0</v>
      </c>
    </row>
    <row r="59" spans="2:17" ht="27.75" customHeight="1" thickBot="1">
      <c r="B59" s="281"/>
      <c r="C59" s="282"/>
      <c r="D59" s="103" t="s">
        <v>96</v>
      </c>
      <c r="E59" s="104">
        <v>1007</v>
      </c>
      <c r="F59" s="105" t="s">
        <v>9</v>
      </c>
      <c r="G59" s="106"/>
      <c r="H59" s="1"/>
      <c r="I59" s="35" t="s">
        <v>5</v>
      </c>
      <c r="J59" s="158">
        <f>E59*H59</f>
        <v>0</v>
      </c>
      <c r="K59" s="159"/>
      <c r="L59" s="112" t="s">
        <v>11</v>
      </c>
    </row>
    <row r="60" spans="2:17" ht="27.75" customHeight="1" thickTop="1" thickBot="1">
      <c r="B60" s="283"/>
      <c r="C60" s="284"/>
      <c r="D60" s="175" t="s">
        <v>100</v>
      </c>
      <c r="E60" s="175"/>
      <c r="F60" s="175"/>
      <c r="G60" s="176"/>
      <c r="H60" s="81">
        <f>SUM(H55:H59)</f>
        <v>0</v>
      </c>
      <c r="I60" s="82" t="s">
        <v>5</v>
      </c>
      <c r="J60" s="160">
        <f>SUM(J55:K59)</f>
        <v>0</v>
      </c>
      <c r="K60" s="161"/>
      <c r="L60" s="85" t="s">
        <v>9</v>
      </c>
    </row>
    <row r="61" spans="2:17" ht="9.9499999999999993" customHeight="1" thickBot="1">
      <c r="B61" s="33"/>
      <c r="C61" s="69"/>
      <c r="D61" s="69"/>
      <c r="E61" s="69"/>
      <c r="F61" s="69"/>
      <c r="G61" s="69"/>
      <c r="H61" s="69"/>
      <c r="I61" s="2"/>
      <c r="J61" s="39"/>
      <c r="K61" s="39"/>
      <c r="L61" s="40"/>
    </row>
    <row r="62" spans="2:17" ht="35.1" customHeight="1" thickBot="1">
      <c r="B62" s="179" t="s">
        <v>112</v>
      </c>
      <c r="C62" s="180"/>
      <c r="D62" s="180"/>
      <c r="E62" s="180"/>
      <c r="F62" s="180"/>
      <c r="G62" s="180"/>
      <c r="H62" s="67">
        <f>H60+H52</f>
        <v>0</v>
      </c>
      <c r="I62" s="68" t="s">
        <v>5</v>
      </c>
      <c r="J62" s="181">
        <f>J60+J52</f>
        <v>0</v>
      </c>
      <c r="K62" s="181"/>
      <c r="L62" s="43" t="s">
        <v>8</v>
      </c>
    </row>
    <row r="63" spans="2:17" ht="20.100000000000001" customHeight="1">
      <c r="B63" s="157" t="s">
        <v>114</v>
      </c>
      <c r="C63" s="157"/>
      <c r="D63" s="157"/>
      <c r="E63" s="157"/>
      <c r="F63" s="157"/>
      <c r="G63" s="157"/>
      <c r="H63" s="157"/>
      <c r="I63" s="157"/>
      <c r="J63" s="157"/>
      <c r="K63" s="157"/>
    </row>
    <row r="64" spans="2:17" ht="20.100000000000001" customHeight="1">
      <c r="B64" s="196" t="s">
        <v>113</v>
      </c>
      <c r="C64" s="196"/>
      <c r="D64" s="196"/>
      <c r="E64" s="196"/>
      <c r="F64" s="196"/>
      <c r="G64" s="196"/>
      <c r="H64" s="196"/>
      <c r="I64" s="196"/>
      <c r="J64" s="196"/>
      <c r="K64" s="196"/>
      <c r="L64" s="196"/>
    </row>
    <row r="65" spans="2:12" ht="19.5" customHeight="1" thickBot="1">
      <c r="B65" s="196" t="s">
        <v>109</v>
      </c>
      <c r="C65" s="196"/>
      <c r="D65" s="196"/>
      <c r="E65" s="196"/>
      <c r="F65" s="196"/>
      <c r="G65" s="196"/>
      <c r="H65" s="196"/>
      <c r="I65" s="196"/>
      <c r="J65" s="196"/>
      <c r="K65" s="196"/>
      <c r="L65" s="196"/>
    </row>
    <row r="66" spans="2:12">
      <c r="B66" s="157"/>
      <c r="C66" s="157"/>
      <c r="D66" s="157"/>
      <c r="E66" s="157"/>
      <c r="F66" s="157"/>
      <c r="G66" s="157"/>
      <c r="H66" s="157"/>
      <c r="I66" s="157"/>
      <c r="J66" s="157"/>
      <c r="K66" s="157"/>
    </row>
    <row r="67" spans="2:12" ht="18.600000000000001" customHeight="1">
      <c r="B67" s="62" t="s">
        <v>72</v>
      </c>
      <c r="C67" s="62" t="s">
        <v>67</v>
      </c>
      <c r="D67" s="62"/>
    </row>
    <row r="68" spans="2:12" ht="18.600000000000001" customHeight="1">
      <c r="B68" s="62" t="s">
        <v>73</v>
      </c>
      <c r="C68" s="63" t="s">
        <v>68</v>
      </c>
      <c r="D68" s="62"/>
    </row>
    <row r="69" spans="2:12" ht="18.600000000000001" customHeight="1">
      <c r="B69" s="62" t="s">
        <v>74</v>
      </c>
      <c r="C69" s="64" t="s">
        <v>81</v>
      </c>
      <c r="D69" s="62"/>
    </row>
    <row r="70" spans="2:12" ht="18.600000000000001" customHeight="1">
      <c r="B70" s="62"/>
      <c r="C70" s="63" t="s">
        <v>116</v>
      </c>
      <c r="D70" s="62"/>
    </row>
    <row r="71" spans="2:12" ht="18.600000000000001" customHeight="1">
      <c r="B71" s="62" t="s">
        <v>75</v>
      </c>
      <c r="C71" s="64" t="s">
        <v>82</v>
      </c>
      <c r="D71" s="62"/>
    </row>
    <row r="72" spans="2:12" ht="18.600000000000001" customHeight="1">
      <c r="B72" s="62"/>
      <c r="C72" s="62" t="s">
        <v>69</v>
      </c>
      <c r="D72" s="62"/>
    </row>
    <row r="73" spans="2:12" ht="18.600000000000001" customHeight="1">
      <c r="B73" s="62"/>
      <c r="C73" s="62" t="s">
        <v>70</v>
      </c>
      <c r="D73" s="62"/>
    </row>
    <row r="74" spans="2:12" ht="18.600000000000001" customHeight="1">
      <c r="B74" s="62" t="s">
        <v>76</v>
      </c>
      <c r="C74" s="62" t="s">
        <v>71</v>
      </c>
      <c r="D74" s="62"/>
    </row>
    <row r="75" spans="2:12" ht="18.600000000000001" customHeight="1">
      <c r="B75" s="62"/>
      <c r="C75" s="63" t="s">
        <v>79</v>
      </c>
      <c r="D75" s="62"/>
    </row>
    <row r="76" spans="2:12" ht="14.25">
      <c r="B76" s="62"/>
      <c r="C76" s="62"/>
      <c r="D76" s="62"/>
    </row>
  </sheetData>
  <sheetProtection formatCells="0" formatColumns="0" formatRows="0" autoFilter="0"/>
  <mergeCells count="135">
    <mergeCell ref="H4:K4"/>
    <mergeCell ref="H5:K5"/>
    <mergeCell ref="H6:K6"/>
    <mergeCell ref="B5:D5"/>
    <mergeCell ref="B64:L64"/>
    <mergeCell ref="H42:I42"/>
    <mergeCell ref="J42:L42"/>
    <mergeCell ref="H20:I20"/>
    <mergeCell ref="J20:L20"/>
    <mergeCell ref="J21:K21"/>
    <mergeCell ref="J23:K23"/>
    <mergeCell ref="J57:K57"/>
    <mergeCell ref="J58:K58"/>
    <mergeCell ref="E47:E48"/>
    <mergeCell ref="E21:E22"/>
    <mergeCell ref="E23:E24"/>
    <mergeCell ref="B42:C42"/>
    <mergeCell ref="E42:F42"/>
    <mergeCell ref="B55:C60"/>
    <mergeCell ref="F55:F56"/>
    <mergeCell ref="H7:K7"/>
    <mergeCell ref="H8:K8"/>
    <mergeCell ref="H9:K9"/>
    <mergeCell ref="H10:K10"/>
    <mergeCell ref="H16:K16"/>
    <mergeCell ref="H15:K15"/>
    <mergeCell ref="H14:K14"/>
    <mergeCell ref="H13:K13"/>
    <mergeCell ref="H12:K12"/>
    <mergeCell ref="H11:K11"/>
    <mergeCell ref="B8:D8"/>
    <mergeCell ref="B9:D9"/>
    <mergeCell ref="B10:D10"/>
    <mergeCell ref="B11:D11"/>
    <mergeCell ref="B12:D12"/>
    <mergeCell ref="B13:D13"/>
    <mergeCell ref="B14:D14"/>
    <mergeCell ref="E12:G12"/>
    <mergeCell ref="E13:G13"/>
    <mergeCell ref="B15:D15"/>
    <mergeCell ref="B16:D16"/>
    <mergeCell ref="J26:K26"/>
    <mergeCell ref="D26:G26"/>
    <mergeCell ref="B21:C26"/>
    <mergeCell ref="J24:K24"/>
    <mergeCell ref="J22:K22"/>
    <mergeCell ref="B62:G62"/>
    <mergeCell ref="J25:K25"/>
    <mergeCell ref="B28:C28"/>
    <mergeCell ref="E28:F28"/>
    <mergeCell ref="H28:I28"/>
    <mergeCell ref="J28:L28"/>
    <mergeCell ref="E29:E30"/>
    <mergeCell ref="F29:F30"/>
    <mergeCell ref="B29:B38"/>
    <mergeCell ref="C29:C32"/>
    <mergeCell ref="F57:F58"/>
    <mergeCell ref="E57:E58"/>
    <mergeCell ref="J60:K60"/>
    <mergeCell ref="J52:K52"/>
    <mergeCell ref="E55:E56"/>
    <mergeCell ref="C33:C36"/>
    <mergeCell ref="J29:K29"/>
    <mergeCell ref="F43:F44"/>
    <mergeCell ref="J43:K43"/>
    <mergeCell ref="B2:M2"/>
    <mergeCell ref="B54:C54"/>
    <mergeCell ref="E54:F54"/>
    <mergeCell ref="H54:I54"/>
    <mergeCell ref="J54:L54"/>
    <mergeCell ref="E4:G4"/>
    <mergeCell ref="E5:G5"/>
    <mergeCell ref="E6:G6"/>
    <mergeCell ref="E7:G7"/>
    <mergeCell ref="E8:G8"/>
    <mergeCell ref="E14:G14"/>
    <mergeCell ref="E15:G15"/>
    <mergeCell ref="E16:G16"/>
    <mergeCell ref="E9:G9"/>
    <mergeCell ref="B3:D3"/>
    <mergeCell ref="B4:D4"/>
    <mergeCell ref="F21:F22"/>
    <mergeCell ref="F23:F24"/>
    <mergeCell ref="B20:C20"/>
    <mergeCell ref="E20:F20"/>
    <mergeCell ref="B6:D6"/>
    <mergeCell ref="B7:D7"/>
    <mergeCell ref="E10:G10"/>
    <mergeCell ref="E11:G11"/>
    <mergeCell ref="J30:K30"/>
    <mergeCell ref="E31:E32"/>
    <mergeCell ref="F31:F32"/>
    <mergeCell ref="J31:K31"/>
    <mergeCell ref="J32:K32"/>
    <mergeCell ref="J55:K55"/>
    <mergeCell ref="J56:K56"/>
    <mergeCell ref="D60:G60"/>
    <mergeCell ref="B65:L65"/>
    <mergeCell ref="B63:K63"/>
    <mergeCell ref="J62:K62"/>
    <mergeCell ref="J44:K44"/>
    <mergeCell ref="E45:E46"/>
    <mergeCell ref="F45:F46"/>
    <mergeCell ref="J45:K45"/>
    <mergeCell ref="J46:K46"/>
    <mergeCell ref="E49:E50"/>
    <mergeCell ref="H47:H48"/>
    <mergeCell ref="H49:H50"/>
    <mergeCell ref="J47:K48"/>
    <mergeCell ref="J49:K50"/>
    <mergeCell ref="G47:G48"/>
    <mergeCell ref="G49:G50"/>
    <mergeCell ref="B66:K66"/>
    <mergeCell ref="J51:K51"/>
    <mergeCell ref="J59:K59"/>
    <mergeCell ref="J37:K37"/>
    <mergeCell ref="J38:K38"/>
    <mergeCell ref="E33:E34"/>
    <mergeCell ref="F33:F34"/>
    <mergeCell ref="J33:K33"/>
    <mergeCell ref="J34:K34"/>
    <mergeCell ref="E35:E36"/>
    <mergeCell ref="F35:F36"/>
    <mergeCell ref="J35:K35"/>
    <mergeCell ref="J36:K36"/>
    <mergeCell ref="C38:G38"/>
    <mergeCell ref="C37:D37"/>
    <mergeCell ref="B40:G40"/>
    <mergeCell ref="J40:K40"/>
    <mergeCell ref="B43:B52"/>
    <mergeCell ref="C43:C46"/>
    <mergeCell ref="C51:D51"/>
    <mergeCell ref="C52:G52"/>
    <mergeCell ref="E43:E44"/>
    <mergeCell ref="C47:C50"/>
  </mergeCells>
  <phoneticPr fontId="2"/>
  <dataValidations count="7">
    <dataValidation type="whole" operator="lessThanOrEqual" allowBlank="1" showInputMessage="1" showErrorMessage="1" errorTitle="上限を超えてます" error="上限を超えてます" sqref="E21:E24 E29:E36 E55:E58 E43:E50" xr:uid="{E8C588B5-09DB-486C-A91E-E14BD52F0AE2}">
      <formula1>D22</formula1>
    </dataValidation>
    <dataValidation type="whole" allowBlank="1" showInputMessage="1" showErrorMessage="1" sqref="H56:H59 H21:H25 H29:H37 H43:H47 H49 H51" xr:uid="{0E95DCFC-6BD0-41A9-B11E-90303BE20CA4}">
      <formula1>1</formula1>
      <formula2>9999</formula2>
    </dataValidation>
    <dataValidation type="list" allowBlank="1" showInputMessage="1" showErrorMessage="1" sqref="H14 E14" xr:uid="{24D2E75F-928E-494F-A75C-FAD8A166465E}">
      <formula1>"普通,当座,貯蓄,別段"</formula1>
    </dataValidation>
    <dataValidation type="textLength" imeMode="halfKatakana" allowBlank="1" showInputMessage="1" showErrorMessage="1" errorTitle="半角カタカナ30文字まで" error="半角カタカナ30文字まで" promptTitle="半角カナ30文字まで" prompt="半角カナ30文字まで" sqref="E16" xr:uid="{F4D3F578-F8AE-4438-BD74-8851E16F5D7B}">
      <formula1>1</formula1>
      <formula2>30</formula2>
    </dataValidation>
    <dataValidation type="whole" allowBlank="1" showInputMessage="1" showErrorMessage="1" errorTitle="７桁まで" error="７桁まで" promptTitle="７桁まで" prompt="７桁まで" sqref="E15" xr:uid="{BDAF5EED-99D2-49DA-9DA5-121AF8967D25}">
      <formula1>1</formula1>
      <formula2>9999999</formula2>
    </dataValidation>
    <dataValidation type="whole" allowBlank="1" showInputMessage="1" showErrorMessage="1" error="_x000a_" sqref="H55" xr:uid="{BC606A7E-929F-4979-9595-BB59C8484C4A}">
      <formula1>1</formula1>
      <formula2>9999</formula2>
    </dataValidation>
    <dataValidation type="date" allowBlank="1" showInputMessage="1" showErrorMessage="1" errorTitle="yyyy/mm/dd" error="yyyy/mm/dd_x000a_西暦年/月/日" promptTitle="西暦年/月/日" prompt="yyyy/mm/dd_x000a_西暦年/月/日　の形式で入力" sqref="E6:G6" xr:uid="{5D51F592-4CEB-411F-BC3A-48BB60F6AAFE}">
      <formula1>44470</formula1>
      <formula2>51226</formula2>
    </dataValidation>
  </dataValidations>
  <printOptions horizontalCentered="1"/>
  <pageMargins left="0.23622047244094491" right="0.23622047244094491" top="0.74803149606299213" bottom="0.59055118110236227" header="0.43307086614173229" footer="0.31496062992125984"/>
  <pageSetup paperSize="9" scale="50" orientation="portrait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9"/>
  <sheetViews>
    <sheetView showGridLines="0" view="pageBreakPreview" zoomScaleNormal="100" zoomScaleSheetLayoutView="100" workbookViewId="0">
      <selection activeCell="K1" sqref="K1:N1"/>
    </sheetView>
  </sheetViews>
  <sheetFormatPr defaultColWidth="9" defaultRowHeight="13.5"/>
  <cols>
    <col min="1" max="1" width="3.875" style="22" customWidth="1"/>
    <col min="2" max="2" width="5.25" style="22" customWidth="1"/>
    <col min="3" max="3" width="6.5" style="22" customWidth="1"/>
    <col min="4" max="4" width="17.125" style="22" customWidth="1"/>
    <col min="5" max="5" width="12.125" style="22" customWidth="1"/>
    <col min="6" max="6" width="2.625" style="22" customWidth="1"/>
    <col min="7" max="7" width="13.125" style="22" customWidth="1"/>
    <col min="8" max="8" width="11.5" style="22" customWidth="1"/>
    <col min="9" max="9" width="3.5" style="22" customWidth="1"/>
    <col min="10" max="10" width="6.875" style="22" customWidth="1"/>
    <col min="11" max="11" width="8.125" style="22" customWidth="1"/>
    <col min="12" max="12" width="3.25" style="22" customWidth="1"/>
    <col min="13" max="14" width="1.875" style="22" customWidth="1"/>
    <col min="15" max="15" width="1.75" style="22" customWidth="1"/>
    <col min="16" max="16" width="4.125" style="22" customWidth="1"/>
    <col min="17" max="16384" width="9" style="22"/>
  </cols>
  <sheetData>
    <row r="1" spans="2:14" ht="17.45" customHeight="1">
      <c r="K1" s="289">
        <f>B入力フォーム!$B$3</f>
        <v>46143</v>
      </c>
      <c r="L1" s="289"/>
      <c r="M1" s="289"/>
      <c r="N1" s="289"/>
    </row>
    <row r="2" spans="2:14" ht="36.75" customHeight="1">
      <c r="B2" s="290" t="s">
        <v>90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2:14" ht="8.2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2:14" ht="34.5" customHeight="1">
      <c r="B4" s="20" t="s">
        <v>0</v>
      </c>
      <c r="C4" s="21"/>
      <c r="D4" s="21"/>
      <c r="E4" s="291" t="str">
        <f>IF(B入力フォーム!E5="","",B入力フォーム!E5)</f>
        <v/>
      </c>
      <c r="F4" s="291"/>
      <c r="G4" s="291"/>
      <c r="H4" s="291"/>
      <c r="I4" s="291"/>
      <c r="J4" s="291"/>
      <c r="K4" s="291"/>
    </row>
    <row r="5" spans="2:14" ht="6" customHeight="1"/>
    <row r="6" spans="2:14" ht="8.25" customHeight="1">
      <c r="H6" s="292"/>
      <c r="I6" s="292"/>
      <c r="J6" s="292"/>
      <c r="K6" s="292"/>
      <c r="L6" s="292"/>
    </row>
    <row r="7" spans="2:14" ht="23.25" customHeight="1">
      <c r="F7" s="293" t="s">
        <v>15</v>
      </c>
      <c r="G7" s="293"/>
      <c r="H7" s="293"/>
      <c r="I7" s="294">
        <f>IF(B入力フォーム!E6="","",B入力フォーム!E6)</f>
        <v>46147</v>
      </c>
      <c r="J7" s="294"/>
      <c r="K7" s="295">
        <f>IF(B入力フォーム!E6="","",B入力フォーム!E6)</f>
        <v>46147</v>
      </c>
      <c r="L7" s="295"/>
    </row>
    <row r="8" spans="2:14" ht="10.5" customHeight="1" thickBot="1"/>
    <row r="9" spans="2:14" ht="35.25" customHeight="1" thickBot="1">
      <c r="B9" s="285" t="s">
        <v>108</v>
      </c>
      <c r="C9" s="286"/>
      <c r="D9" s="116" t="s">
        <v>14</v>
      </c>
      <c r="E9" s="287" t="s">
        <v>6</v>
      </c>
      <c r="F9" s="288"/>
      <c r="G9" s="116" t="s">
        <v>101</v>
      </c>
      <c r="H9" s="366" t="s">
        <v>1</v>
      </c>
      <c r="I9" s="288"/>
      <c r="J9" s="366" t="s">
        <v>2</v>
      </c>
      <c r="K9" s="367"/>
      <c r="L9" s="368"/>
    </row>
    <row r="10" spans="2:14" ht="35.25" customHeight="1">
      <c r="B10" s="403" t="s">
        <v>89</v>
      </c>
      <c r="C10" s="404"/>
      <c r="D10" s="118" t="s">
        <v>92</v>
      </c>
      <c r="E10" s="303">
        <f>B入力フォーム!E21</f>
        <v>8120</v>
      </c>
      <c r="F10" s="286" t="s">
        <v>3</v>
      </c>
      <c r="G10" s="119" t="s">
        <v>13</v>
      </c>
      <c r="H10" s="120">
        <f>B入力フォーム!H21</f>
        <v>0</v>
      </c>
      <c r="I10" s="121" t="s">
        <v>10</v>
      </c>
      <c r="J10" s="416">
        <f>B入力フォーム!J21</f>
        <v>0</v>
      </c>
      <c r="K10" s="417"/>
      <c r="L10" s="122" t="s">
        <v>3</v>
      </c>
    </row>
    <row r="11" spans="2:14" ht="35.25" customHeight="1">
      <c r="B11" s="405"/>
      <c r="C11" s="406"/>
      <c r="D11" s="15">
        <f>B入力フォーム!D22</f>
        <v>8120</v>
      </c>
      <c r="E11" s="304"/>
      <c r="F11" s="307"/>
      <c r="G11" s="73" t="s">
        <v>95</v>
      </c>
      <c r="H11" s="78">
        <f>B入力フォーム!H22</f>
        <v>0</v>
      </c>
      <c r="I11" s="23" t="s">
        <v>10</v>
      </c>
      <c r="J11" s="301">
        <f>B入力フォーム!J22</f>
        <v>0</v>
      </c>
      <c r="K11" s="302"/>
      <c r="L11" s="16" t="s">
        <v>4</v>
      </c>
    </row>
    <row r="12" spans="2:14" ht="35.25" customHeight="1">
      <c r="B12" s="405"/>
      <c r="C12" s="406"/>
      <c r="D12" s="132" t="s">
        <v>102</v>
      </c>
      <c r="E12" s="305">
        <f>B入力フォーム!E23</f>
        <v>11720</v>
      </c>
      <c r="F12" s="414" t="s">
        <v>3</v>
      </c>
      <c r="G12" s="74" t="s">
        <v>13</v>
      </c>
      <c r="H12" s="75">
        <f>B入力フォーム!H23</f>
        <v>0</v>
      </c>
      <c r="I12" s="76" t="s">
        <v>10</v>
      </c>
      <c r="J12" s="299">
        <f>B入力フォーム!J23</f>
        <v>0</v>
      </c>
      <c r="K12" s="300"/>
      <c r="L12" s="77" t="s">
        <v>3</v>
      </c>
    </row>
    <row r="13" spans="2:14" ht="35.25" customHeight="1">
      <c r="B13" s="405"/>
      <c r="C13" s="406"/>
      <c r="D13" s="15">
        <f>B入力フォーム!D24</f>
        <v>11720</v>
      </c>
      <c r="E13" s="304"/>
      <c r="F13" s="307"/>
      <c r="G13" s="73" t="s">
        <v>95</v>
      </c>
      <c r="H13" s="78">
        <f>B入力フォーム!H24</f>
        <v>0</v>
      </c>
      <c r="I13" s="23" t="s">
        <v>10</v>
      </c>
      <c r="J13" s="301">
        <f>B入力フォーム!J24</f>
        <v>0</v>
      </c>
      <c r="K13" s="302"/>
      <c r="L13" s="16" t="s">
        <v>4</v>
      </c>
    </row>
    <row r="14" spans="2:14" s="26" customFormat="1" ht="35.25" customHeight="1" thickBot="1">
      <c r="B14" s="405"/>
      <c r="C14" s="406"/>
      <c r="D14" s="83" t="s">
        <v>96</v>
      </c>
      <c r="E14" s="113">
        <f>B入力フォーム!E25</f>
        <v>1007</v>
      </c>
      <c r="F14" s="114" t="s">
        <v>9</v>
      </c>
      <c r="G14" s="115"/>
      <c r="H14" s="78">
        <f>B入力フォーム!H25</f>
        <v>0</v>
      </c>
      <c r="I14" s="32" t="s">
        <v>5</v>
      </c>
      <c r="J14" s="200">
        <f>E14*H14</f>
        <v>0</v>
      </c>
      <c r="K14" s="201"/>
      <c r="L14" s="38" t="s">
        <v>11</v>
      </c>
    </row>
    <row r="15" spans="2:14" ht="35.25" customHeight="1" thickTop="1" thickBot="1">
      <c r="B15" s="407"/>
      <c r="C15" s="408"/>
      <c r="D15" s="308" t="s">
        <v>103</v>
      </c>
      <c r="E15" s="309"/>
      <c r="F15" s="309"/>
      <c r="G15" s="310"/>
      <c r="H15" s="24">
        <f>B入力フォーム!H26</f>
        <v>0</v>
      </c>
      <c r="I15" s="25" t="s">
        <v>5</v>
      </c>
      <c r="J15" s="296">
        <f>B入力フォーム!J26</f>
        <v>0</v>
      </c>
      <c r="K15" s="415"/>
      <c r="L15" s="17" t="s">
        <v>11</v>
      </c>
    </row>
    <row r="16" spans="2:14" s="26" customFormat="1" ht="35.25" customHeight="1">
      <c r="B16" s="395" t="s">
        <v>97</v>
      </c>
      <c r="C16" s="396" t="s">
        <v>98</v>
      </c>
      <c r="D16" s="126" t="s">
        <v>92</v>
      </c>
      <c r="E16" s="399">
        <f>B入力フォーム!E29</f>
        <v>15400</v>
      </c>
      <c r="F16" s="401" t="s">
        <v>3</v>
      </c>
      <c r="G16" s="123" t="s">
        <v>13</v>
      </c>
      <c r="H16" s="120">
        <f>B入力フォーム!H29</f>
        <v>0</v>
      </c>
      <c r="I16" s="124" t="s">
        <v>10</v>
      </c>
      <c r="J16" s="412">
        <f>IF(H16&gt;0,IF(E16&gt;0,E16*H16,"err"),0)</f>
        <v>0</v>
      </c>
      <c r="K16" s="413"/>
      <c r="L16" s="125" t="s">
        <v>3</v>
      </c>
    </row>
    <row r="17" spans="2:12" s="26" customFormat="1" ht="35.25" customHeight="1">
      <c r="B17" s="395"/>
      <c r="C17" s="397"/>
      <c r="D17" s="5">
        <f>B入力フォーム!D30</f>
        <v>15400</v>
      </c>
      <c r="E17" s="400"/>
      <c r="F17" s="402"/>
      <c r="G17" s="90" t="s">
        <v>115</v>
      </c>
      <c r="H17" s="128">
        <f>B入力フォーム!H30</f>
        <v>0</v>
      </c>
      <c r="I17" s="92" t="s">
        <v>10</v>
      </c>
      <c r="J17" s="168">
        <f>IF(H17&gt;0,IF(E16&gt;0,E16*H17,"err"),0)</f>
        <v>0</v>
      </c>
      <c r="K17" s="169"/>
      <c r="L17" s="93" t="s">
        <v>4</v>
      </c>
    </row>
    <row r="18" spans="2:12" s="26" customFormat="1" ht="35.25" customHeight="1">
      <c r="B18" s="395"/>
      <c r="C18" s="397"/>
      <c r="D18" s="134" t="s">
        <v>102</v>
      </c>
      <c r="E18" s="400">
        <f>B入力フォーム!E31</f>
        <v>22000</v>
      </c>
      <c r="F18" s="402" t="s">
        <v>3</v>
      </c>
      <c r="G18" s="94" t="s">
        <v>13</v>
      </c>
      <c r="H18" s="75">
        <f>B入力フォーム!H31</f>
        <v>0</v>
      </c>
      <c r="I18" s="96" t="s">
        <v>10</v>
      </c>
      <c r="J18" s="172">
        <f>IF(H18&gt;0,IF(E18&gt;0,E18*H18,"err"),0)</f>
        <v>0</v>
      </c>
      <c r="K18" s="173"/>
      <c r="L18" s="97" t="s">
        <v>3</v>
      </c>
    </row>
    <row r="19" spans="2:12" s="26" customFormat="1" ht="35.25" customHeight="1">
      <c r="B19" s="395"/>
      <c r="C19" s="398"/>
      <c r="D19" s="5">
        <f>B入力フォーム!D32</f>
        <v>22000</v>
      </c>
      <c r="E19" s="400"/>
      <c r="F19" s="402"/>
      <c r="G19" s="90" t="s">
        <v>115</v>
      </c>
      <c r="H19" s="128">
        <f>B入力フォーム!H32</f>
        <v>0</v>
      </c>
      <c r="I19" s="92" t="s">
        <v>10</v>
      </c>
      <c r="J19" s="168">
        <f>IF(H19&gt;0,IF(E18&gt;0,E18*H19,"err"),0)</f>
        <v>0</v>
      </c>
      <c r="K19" s="169"/>
      <c r="L19" s="93" t="s">
        <v>4</v>
      </c>
    </row>
    <row r="20" spans="2:12" s="26" customFormat="1" ht="35.25" customHeight="1">
      <c r="B20" s="395"/>
      <c r="C20" s="311" t="s">
        <v>99</v>
      </c>
      <c r="D20" s="127" t="s">
        <v>92</v>
      </c>
      <c r="E20" s="306">
        <f>B入力フォーム!E33</f>
        <v>6160</v>
      </c>
      <c r="F20" s="164" t="s">
        <v>3</v>
      </c>
      <c r="G20" s="99" t="s">
        <v>13</v>
      </c>
      <c r="H20" s="117">
        <f>B入力フォーム!H33</f>
        <v>0</v>
      </c>
      <c r="I20" s="101" t="s">
        <v>10</v>
      </c>
      <c r="J20" s="166">
        <f>IF(H20&gt;0,IF(E20&gt;0,E20*H20,"err"),0)</f>
        <v>0</v>
      </c>
      <c r="K20" s="167"/>
      <c r="L20" s="102" t="s">
        <v>3</v>
      </c>
    </row>
    <row r="21" spans="2:12" s="26" customFormat="1" ht="35.25" customHeight="1">
      <c r="B21" s="395"/>
      <c r="C21" s="311"/>
      <c r="D21" s="5">
        <f>B入力フォーム!D34</f>
        <v>6160</v>
      </c>
      <c r="E21" s="304"/>
      <c r="F21" s="165"/>
      <c r="G21" s="90" t="s">
        <v>115</v>
      </c>
      <c r="H21" s="128">
        <f>B入力フォーム!H34</f>
        <v>0</v>
      </c>
      <c r="I21" s="92" t="s">
        <v>10</v>
      </c>
      <c r="J21" s="168">
        <f>IF(H21&gt;0,IF(E20&gt;0,E20*H21,"err"),0)</f>
        <v>0</v>
      </c>
      <c r="K21" s="169"/>
      <c r="L21" s="93" t="s">
        <v>4</v>
      </c>
    </row>
    <row r="22" spans="2:12" s="26" customFormat="1" ht="35.25" customHeight="1">
      <c r="B22" s="395"/>
      <c r="C22" s="311"/>
      <c r="D22" s="133" t="s">
        <v>102</v>
      </c>
      <c r="E22" s="306">
        <f>B入力フォーム!E35</f>
        <v>8800</v>
      </c>
      <c r="F22" s="171" t="s">
        <v>3</v>
      </c>
      <c r="G22" s="94" t="s">
        <v>13</v>
      </c>
      <c r="H22" s="75">
        <f>B入力フォーム!H35</f>
        <v>0</v>
      </c>
      <c r="I22" s="96" t="s">
        <v>10</v>
      </c>
      <c r="J22" s="172">
        <f>IF(H22&gt;0,IF(E22&gt;0,E22*H22,"err"),0)</f>
        <v>0</v>
      </c>
      <c r="K22" s="173"/>
      <c r="L22" s="97" t="s">
        <v>3</v>
      </c>
    </row>
    <row r="23" spans="2:12" s="26" customFormat="1" ht="35.25" customHeight="1">
      <c r="B23" s="395"/>
      <c r="C23" s="311"/>
      <c r="D23" s="5">
        <f>B入力フォーム!D36</f>
        <v>8800</v>
      </c>
      <c r="E23" s="304"/>
      <c r="F23" s="164"/>
      <c r="G23" s="90" t="s">
        <v>115</v>
      </c>
      <c r="H23" s="128">
        <f>B入力フォーム!H36</f>
        <v>0</v>
      </c>
      <c r="I23" s="92" t="s">
        <v>10</v>
      </c>
      <c r="J23" s="168">
        <f>IF(H23&gt;0,IF(E22&gt;0,E22*H23,"err"),0)</f>
        <v>0</v>
      </c>
      <c r="K23" s="169"/>
      <c r="L23" s="93" t="s">
        <v>4</v>
      </c>
    </row>
    <row r="24" spans="2:12" s="26" customFormat="1" ht="35.25" customHeight="1" thickBot="1">
      <c r="B24" s="395"/>
      <c r="C24" s="177" t="s">
        <v>96</v>
      </c>
      <c r="D24" s="178"/>
      <c r="E24" s="104">
        <f>B入力フォーム!E37</f>
        <v>1007</v>
      </c>
      <c r="F24" s="105" t="s">
        <v>9</v>
      </c>
      <c r="G24" s="106"/>
      <c r="H24" s="129">
        <f>B入力フォーム!H37</f>
        <v>0</v>
      </c>
      <c r="I24" s="35" t="s">
        <v>5</v>
      </c>
      <c r="J24" s="158">
        <f>E24*H24</f>
        <v>0</v>
      </c>
      <c r="K24" s="159"/>
      <c r="L24" s="41" t="s">
        <v>11</v>
      </c>
    </row>
    <row r="25" spans="2:12" s="26" customFormat="1" ht="35.25" customHeight="1" thickTop="1" thickBot="1">
      <c r="B25" s="395"/>
      <c r="C25" s="409" t="s">
        <v>104</v>
      </c>
      <c r="D25" s="410"/>
      <c r="E25" s="410"/>
      <c r="F25" s="410"/>
      <c r="G25" s="411"/>
      <c r="H25" s="80">
        <f>B入力フォーム!H38</f>
        <v>0</v>
      </c>
      <c r="I25" s="130" t="s">
        <v>5</v>
      </c>
      <c r="J25" s="418">
        <f>SUM(J16:K24)</f>
        <v>0</v>
      </c>
      <c r="K25" s="419"/>
      <c r="L25" s="131" t="s">
        <v>11</v>
      </c>
    </row>
    <row r="26" spans="2:12" ht="35.25" customHeight="1" thickBot="1">
      <c r="B26" s="179" t="s">
        <v>111</v>
      </c>
      <c r="C26" s="180"/>
      <c r="D26" s="180"/>
      <c r="E26" s="180"/>
      <c r="F26" s="180"/>
      <c r="G26" s="180"/>
      <c r="H26" s="67">
        <f>B入力フォーム!H40</f>
        <v>0</v>
      </c>
      <c r="I26" s="68" t="s">
        <v>5</v>
      </c>
      <c r="J26" s="297">
        <f>B入力フォーム!J40</f>
        <v>0</v>
      </c>
      <c r="K26" s="297"/>
      <c r="L26" s="19" t="s">
        <v>8</v>
      </c>
    </row>
    <row r="27" spans="2:12" ht="14.25" customHeight="1">
      <c r="B27" s="45"/>
      <c r="C27" s="46"/>
      <c r="D27" s="46"/>
      <c r="E27" s="46"/>
      <c r="F27" s="46"/>
      <c r="G27" s="46"/>
      <c r="H27" s="46"/>
      <c r="I27" s="47"/>
      <c r="J27" s="48"/>
      <c r="K27" s="48"/>
      <c r="L27" s="18"/>
    </row>
    <row r="28" spans="2:12" ht="15.6" customHeight="1">
      <c r="B28" s="298" t="str">
        <f>B入力フォーム!B63</f>
        <v>※1　「60～64歳」欄は、肺炎球菌は接種日当日の年齢で計上し、帯状疱疹は年度末年齢で計上する。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</row>
    <row r="29" spans="2:12" ht="15.6" customHeight="1"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</row>
  </sheetData>
  <sheetProtection algorithmName="SHA-512" hashValue="IBI9ZF6rQ3BO94cDIY5hWCwMJN8UsUzHDT4KPQPPor4hkAHZ/XbOTU5/4IU+eNncquczRWUHEA2UEad9lPcrnQ==" saltValue="XG/4cBF8ctrwNU+O5+i7JQ==" spinCount="100000" sheet="1" objects="1" scenarios="1"/>
  <mergeCells count="50">
    <mergeCell ref="B28:L28"/>
    <mergeCell ref="B29:L29"/>
    <mergeCell ref="E10:E11"/>
    <mergeCell ref="F10:F11"/>
    <mergeCell ref="E12:E13"/>
    <mergeCell ref="F12:F13"/>
    <mergeCell ref="B26:G26"/>
    <mergeCell ref="J26:K26"/>
    <mergeCell ref="J12:K12"/>
    <mergeCell ref="J13:K13"/>
    <mergeCell ref="J15:K15"/>
    <mergeCell ref="J10:K10"/>
    <mergeCell ref="J11:K11"/>
    <mergeCell ref="E18:E19"/>
    <mergeCell ref="J24:K24"/>
    <mergeCell ref="J25:K25"/>
    <mergeCell ref="H9:I9"/>
    <mergeCell ref="J9:L9"/>
    <mergeCell ref="J14:K14"/>
    <mergeCell ref="J16:K16"/>
    <mergeCell ref="J17:K17"/>
    <mergeCell ref="B9:C9"/>
    <mergeCell ref="E9:F9"/>
    <mergeCell ref="B16:B25"/>
    <mergeCell ref="C16:C19"/>
    <mergeCell ref="E16:E17"/>
    <mergeCell ref="F16:F17"/>
    <mergeCell ref="D15:G15"/>
    <mergeCell ref="B10:C15"/>
    <mergeCell ref="C24:D24"/>
    <mergeCell ref="C25:G25"/>
    <mergeCell ref="F18:F19"/>
    <mergeCell ref="K1:N1"/>
    <mergeCell ref="B2:L2"/>
    <mergeCell ref="E4:K4"/>
    <mergeCell ref="H6:L6"/>
    <mergeCell ref="F7:H7"/>
    <mergeCell ref="I7:J7"/>
    <mergeCell ref="K7:L7"/>
    <mergeCell ref="J18:K18"/>
    <mergeCell ref="J19:K19"/>
    <mergeCell ref="C20:C23"/>
    <mergeCell ref="E20:E21"/>
    <mergeCell ref="F20:F21"/>
    <mergeCell ref="J20:K20"/>
    <mergeCell ref="J21:K21"/>
    <mergeCell ref="E22:E23"/>
    <mergeCell ref="F22:F23"/>
    <mergeCell ref="J22:K22"/>
    <mergeCell ref="J23:K23"/>
  </mergeCells>
  <phoneticPr fontId="2"/>
  <dataValidations count="3">
    <dataValidation type="whole" allowBlank="1" showInputMessage="1" showErrorMessage="1" sqref="H10:H14" xr:uid="{00000000-0002-0000-0200-000000000000}">
      <formula1>1</formula1>
      <formula2>9999</formula2>
    </dataValidation>
    <dataValidation type="whole" operator="lessThanOrEqual" allowBlank="1" showInputMessage="1" showErrorMessage="1" sqref="E10 E12" xr:uid="{00000000-0002-0000-0200-000001000000}">
      <formula1>D11</formula1>
    </dataValidation>
    <dataValidation type="whole" operator="lessThanOrEqual" allowBlank="1" showInputMessage="1" showErrorMessage="1" errorTitle="上限を超えてます" error="上限を超えてます" sqref="E16:E23" xr:uid="{BFB5F831-BC36-4D70-9D69-D44D3EECB225}">
      <formula1>D17</formula1>
    </dataValidation>
  </dataValidations>
  <printOptions horizontalCentered="1"/>
  <pageMargins left="0.23622047244094491" right="0.23622047244094491" top="0.39370078740157483" bottom="0.39370078740157483" header="0.15748031496062992" footer="0.11811023622047245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45"/>
  <sheetViews>
    <sheetView showGridLines="0" topLeftCell="A4" workbookViewId="0">
      <selection activeCell="H16" sqref="H16:R16"/>
    </sheetView>
  </sheetViews>
  <sheetFormatPr defaultColWidth="8.875" defaultRowHeight="13.5"/>
  <cols>
    <col min="1" max="1" width="3.5" style="11" customWidth="1"/>
    <col min="2" max="2" width="3.375" style="11" customWidth="1"/>
    <col min="3" max="4" width="6.75" style="11" customWidth="1"/>
    <col min="5" max="5" width="6" style="11" customWidth="1"/>
    <col min="6" max="6" width="12.125" style="11" customWidth="1"/>
    <col min="7" max="17" width="5.75" style="11" customWidth="1"/>
    <col min="18" max="18" width="5.875" style="11" customWidth="1"/>
    <col min="19" max="19" width="5.75" style="11" customWidth="1"/>
    <col min="20" max="20" width="2.875" style="11" customWidth="1"/>
    <col min="21" max="16384" width="8.875" style="11"/>
  </cols>
  <sheetData>
    <row r="1" spans="2:20" ht="24.6" customHeight="1" thickBot="1">
      <c r="R1" s="312">
        <f>B入力フォーム!$B$3</f>
        <v>46143</v>
      </c>
      <c r="S1" s="312"/>
      <c r="T1" s="312"/>
    </row>
    <row r="2" spans="2:20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</row>
    <row r="3" spans="2:20" ht="31.15" customHeight="1">
      <c r="B3" s="52"/>
      <c r="C3" s="53"/>
      <c r="D3" s="53"/>
      <c r="E3" s="53"/>
      <c r="F3" s="53"/>
      <c r="G3" s="53"/>
      <c r="H3" s="53"/>
      <c r="I3" s="313" t="s">
        <v>66</v>
      </c>
      <c r="J3" s="313"/>
      <c r="K3" s="313"/>
      <c r="L3" s="313"/>
      <c r="M3" s="53"/>
      <c r="N3" s="53"/>
      <c r="O3" s="53"/>
      <c r="P3" s="53"/>
      <c r="Q3" s="53"/>
      <c r="R3" s="53"/>
      <c r="S3" s="53"/>
      <c r="T3" s="54"/>
    </row>
    <row r="4" spans="2:20" ht="19.149999999999999" customHeight="1">
      <c r="B4" s="52"/>
      <c r="C4" s="53"/>
      <c r="D4" s="53"/>
      <c r="E4" s="53"/>
      <c r="F4" s="53"/>
      <c r="G4" s="53"/>
      <c r="H4" s="53"/>
      <c r="I4" s="60"/>
      <c r="J4" s="60"/>
      <c r="K4" s="60"/>
      <c r="L4" s="60"/>
      <c r="M4" s="53"/>
      <c r="N4" s="53"/>
      <c r="O4" s="53"/>
      <c r="P4" s="53"/>
      <c r="Q4" s="53"/>
      <c r="R4" s="53"/>
      <c r="S4" s="53"/>
      <c r="T4" s="54"/>
    </row>
    <row r="5" spans="2:20" ht="19.899999999999999" customHeight="1">
      <c r="B5" s="52"/>
      <c r="C5" s="61" t="s">
        <v>28</v>
      </c>
      <c r="D5" s="61"/>
      <c r="E5" s="61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4"/>
    </row>
    <row r="6" spans="2:20" ht="7.15" customHeight="1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</row>
    <row r="7" spans="2:20" ht="15" customHeight="1" thickBot="1">
      <c r="B7" s="52"/>
      <c r="C7" s="53"/>
      <c r="D7" s="53"/>
      <c r="E7" s="53"/>
      <c r="F7" s="10">
        <f>LENB(Q34)</f>
        <v>1</v>
      </c>
      <c r="G7" s="55">
        <v>9</v>
      </c>
      <c r="H7" s="55">
        <v>8</v>
      </c>
      <c r="I7" s="55">
        <v>7</v>
      </c>
      <c r="J7" s="55">
        <v>6</v>
      </c>
      <c r="K7" s="55">
        <v>5</v>
      </c>
      <c r="L7" s="55">
        <v>4</v>
      </c>
      <c r="M7" s="55">
        <v>3</v>
      </c>
      <c r="N7" s="55">
        <v>2</v>
      </c>
      <c r="O7" s="55">
        <v>1</v>
      </c>
      <c r="P7" s="55">
        <v>0</v>
      </c>
      <c r="Q7" s="53"/>
      <c r="R7" s="53"/>
      <c r="S7" s="53"/>
      <c r="T7" s="54"/>
    </row>
    <row r="8" spans="2:20">
      <c r="B8" s="52"/>
      <c r="C8" s="53"/>
      <c r="D8" s="53"/>
      <c r="E8" s="53"/>
      <c r="F8" s="7" t="s">
        <v>20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23</v>
      </c>
      <c r="L8" s="12" t="s">
        <v>27</v>
      </c>
      <c r="M8" s="12" t="s">
        <v>25</v>
      </c>
      <c r="N8" s="12" t="s">
        <v>26</v>
      </c>
      <c r="O8" s="12" t="s">
        <v>23</v>
      </c>
      <c r="P8" s="13" t="s">
        <v>3</v>
      </c>
      <c r="Q8" s="53"/>
      <c r="R8" s="53"/>
      <c r="S8" s="53"/>
      <c r="T8" s="54"/>
    </row>
    <row r="9" spans="2:20" ht="19.149999999999999" customHeight="1">
      <c r="B9" s="52"/>
      <c r="C9" s="53"/>
      <c r="D9" s="53"/>
      <c r="E9" s="53"/>
      <c r="F9" s="8" t="s">
        <v>21</v>
      </c>
      <c r="G9" s="314" t="str">
        <f t="shared" ref="G9:P9" si="0">IF($F$7=G7,"\",IF($F$7&gt;G7,MIDB($Q$34,$F$7-G7,1),""))</f>
        <v/>
      </c>
      <c r="H9" s="314" t="str">
        <f t="shared" si="0"/>
        <v/>
      </c>
      <c r="I9" s="314" t="str">
        <f t="shared" si="0"/>
        <v/>
      </c>
      <c r="J9" s="314" t="str">
        <f t="shared" si="0"/>
        <v/>
      </c>
      <c r="K9" s="314" t="str">
        <f t="shared" si="0"/>
        <v/>
      </c>
      <c r="L9" s="314" t="str">
        <f t="shared" si="0"/>
        <v/>
      </c>
      <c r="M9" s="314" t="str">
        <f t="shared" si="0"/>
        <v/>
      </c>
      <c r="N9" s="314" t="str">
        <f t="shared" si="0"/>
        <v/>
      </c>
      <c r="O9" s="432" t="str">
        <f t="shared" si="0"/>
        <v>\</v>
      </c>
      <c r="P9" s="316" t="str">
        <f t="shared" si="0"/>
        <v>0</v>
      </c>
      <c r="Q9" s="53"/>
      <c r="R9" s="53"/>
      <c r="S9" s="53"/>
      <c r="T9" s="54"/>
    </row>
    <row r="10" spans="2:20" ht="15.6" customHeight="1" thickBot="1">
      <c r="B10" s="52"/>
      <c r="C10" s="53"/>
      <c r="D10" s="53"/>
      <c r="E10" s="53"/>
      <c r="F10" s="9" t="s">
        <v>22</v>
      </c>
      <c r="G10" s="315"/>
      <c r="H10" s="315"/>
      <c r="I10" s="315"/>
      <c r="J10" s="315"/>
      <c r="K10" s="315"/>
      <c r="L10" s="315"/>
      <c r="M10" s="315"/>
      <c r="N10" s="315"/>
      <c r="O10" s="433"/>
      <c r="P10" s="317"/>
      <c r="Q10" s="53"/>
      <c r="R10" s="53"/>
      <c r="S10" s="53"/>
      <c r="T10" s="54"/>
    </row>
    <row r="11" spans="2:20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/>
    </row>
    <row r="12" spans="2:20" ht="18.600000000000001" customHeight="1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</row>
    <row r="13" spans="2:20" ht="24" customHeight="1">
      <c r="B13" s="52"/>
      <c r="C13" s="318">
        <f>B入力フォーム!E6</f>
        <v>46147</v>
      </c>
      <c r="D13" s="318"/>
      <c r="E13" s="318"/>
      <c r="F13" s="319" t="s">
        <v>45</v>
      </c>
      <c r="G13" s="319"/>
      <c r="H13" s="320" t="str">
        <f>IF(B入力フォーム!E7="","",B入力フォーム!E7)</f>
        <v/>
      </c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53"/>
      <c r="T13" s="54"/>
    </row>
    <row r="14" spans="2:20" ht="36" customHeight="1">
      <c r="B14" s="52"/>
      <c r="C14" s="53"/>
      <c r="D14" s="53"/>
      <c r="E14" s="53"/>
      <c r="F14" s="324" t="s">
        <v>63</v>
      </c>
      <c r="G14" s="324"/>
      <c r="H14" s="325" t="str">
        <f>IF(B入力フォーム!E8="","",B入力フォーム!E8)</f>
        <v/>
      </c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53"/>
      <c r="T14" s="54"/>
    </row>
    <row r="15" spans="2:20" ht="36" customHeight="1">
      <c r="B15" s="52"/>
      <c r="C15" s="321" t="s">
        <v>54</v>
      </c>
      <c r="D15" s="321"/>
      <c r="E15" s="321"/>
      <c r="F15" s="322" t="s">
        <v>80</v>
      </c>
      <c r="G15" s="322"/>
      <c r="H15" s="323" t="str">
        <f>IF(B入力フォーム!E9="","",B入力フォーム!E9)</f>
        <v/>
      </c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53"/>
      <c r="T15" s="54"/>
    </row>
    <row r="16" spans="2:20" ht="36" customHeight="1">
      <c r="B16" s="52"/>
      <c r="C16" s="326" t="s">
        <v>77</v>
      </c>
      <c r="D16" s="326"/>
      <c r="E16" s="326"/>
      <c r="F16" s="327" t="s">
        <v>37</v>
      </c>
      <c r="G16" s="327"/>
      <c r="H16" s="323" t="str">
        <f>IF(B入力フォーム!E10="","",B入力フォーム!E10)</f>
        <v/>
      </c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53" t="s">
        <v>46</v>
      </c>
      <c r="T16" s="54"/>
    </row>
    <row r="17" spans="2:20" ht="21.6" customHeight="1">
      <c r="B17" s="52"/>
      <c r="C17" s="321"/>
      <c r="D17" s="321"/>
      <c r="E17" s="321"/>
      <c r="F17" s="324" t="s">
        <v>64</v>
      </c>
      <c r="G17" s="324"/>
      <c r="H17" s="320" t="str">
        <f>IF(B入力フォーム!E11="","",B入力フォーム!E11)</f>
        <v/>
      </c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53"/>
      <c r="T17" s="54"/>
    </row>
    <row r="18" spans="2:20" ht="18.600000000000001" customHeight="1">
      <c r="B18" s="52"/>
      <c r="C18" s="56"/>
      <c r="D18" s="56"/>
      <c r="E18" s="53"/>
      <c r="F18" s="319"/>
      <c r="G18" s="319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</row>
    <row r="19" spans="2:20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</row>
    <row r="20" spans="2:20" ht="19.149999999999999" customHeight="1">
      <c r="B20" s="52"/>
      <c r="C20" s="329" t="s">
        <v>55</v>
      </c>
      <c r="D20" s="330"/>
      <c r="E20" s="331"/>
      <c r="F20" s="332" t="s">
        <v>49</v>
      </c>
      <c r="G20" s="332"/>
      <c r="H20" s="332"/>
      <c r="I20" s="332" t="s">
        <v>50</v>
      </c>
      <c r="J20" s="332"/>
      <c r="K20" s="332" t="s">
        <v>51</v>
      </c>
      <c r="L20" s="332"/>
      <c r="M20" s="332"/>
      <c r="N20" s="332" t="s">
        <v>53</v>
      </c>
      <c r="O20" s="332"/>
      <c r="P20" s="332"/>
      <c r="Q20" s="332"/>
      <c r="R20" s="332"/>
      <c r="S20" s="333"/>
      <c r="T20" s="54"/>
    </row>
    <row r="21" spans="2:20" ht="42" customHeight="1">
      <c r="B21" s="52"/>
      <c r="C21" s="334" t="str">
        <f>IF(B入力フォーム!E12="","",B入力フォーム!E12)</f>
        <v/>
      </c>
      <c r="D21" s="335"/>
      <c r="E21" s="336"/>
      <c r="F21" s="336" t="str">
        <f>IF(B入力フォーム!E13="","",B入力フォーム!E13)</f>
        <v/>
      </c>
      <c r="G21" s="336"/>
      <c r="H21" s="336"/>
      <c r="I21" s="336" t="str">
        <f>IF(B入力フォーム!E14="","",B入力フォーム!E14)</f>
        <v/>
      </c>
      <c r="J21" s="336"/>
      <c r="K21" s="337" t="str">
        <f>IF(B入力フォーム!E15="","",B入力フォーム!E15)</f>
        <v/>
      </c>
      <c r="L21" s="337"/>
      <c r="M21" s="337"/>
      <c r="N21" s="336" t="str">
        <f>IF(B入力フォーム!E16="","",B入力フォーム!E16)</f>
        <v/>
      </c>
      <c r="O21" s="336"/>
      <c r="P21" s="336"/>
      <c r="Q21" s="336"/>
      <c r="R21" s="336"/>
      <c r="S21" s="338"/>
      <c r="T21" s="54"/>
    </row>
    <row r="22" spans="2:20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</row>
    <row r="23" spans="2:20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2:20" ht="21.6" customHeight="1">
      <c r="B24" s="52"/>
      <c r="C24" s="53" t="s">
        <v>78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4"/>
    </row>
    <row r="25" spans="2:20" ht="30" customHeight="1">
      <c r="B25" s="52"/>
      <c r="C25" s="328" t="s">
        <v>56</v>
      </c>
      <c r="D25" s="328"/>
      <c r="E25" s="328"/>
      <c r="F25" s="328"/>
      <c r="G25" s="328"/>
      <c r="H25" s="328"/>
      <c r="I25" s="328"/>
      <c r="J25" s="328"/>
      <c r="K25" s="328" t="s">
        <v>57</v>
      </c>
      <c r="L25" s="328"/>
      <c r="M25" s="328"/>
      <c r="N25" s="328" t="s">
        <v>58</v>
      </c>
      <c r="O25" s="328"/>
      <c r="P25" s="328"/>
      <c r="Q25" s="328" t="s">
        <v>59</v>
      </c>
      <c r="R25" s="328"/>
      <c r="S25" s="328"/>
      <c r="T25" s="54"/>
    </row>
    <row r="26" spans="2:20" ht="30" customHeight="1">
      <c r="B26" s="52"/>
      <c r="C26" s="426" t="s">
        <v>91</v>
      </c>
      <c r="D26" s="427"/>
      <c r="E26" s="342" t="s">
        <v>93</v>
      </c>
      <c r="F26" s="343"/>
      <c r="G26" s="344">
        <f>B入力フォーム!D22</f>
        <v>8120</v>
      </c>
      <c r="H26" s="345"/>
      <c r="I26" s="345"/>
      <c r="J26" s="345"/>
      <c r="K26" s="346">
        <f>B入力フォーム!E21</f>
        <v>8120</v>
      </c>
      <c r="L26" s="346"/>
      <c r="M26" s="346"/>
      <c r="N26" s="346">
        <f>B入力フォーム!H21+B入力フォーム!H22</f>
        <v>0</v>
      </c>
      <c r="O26" s="346"/>
      <c r="P26" s="346"/>
      <c r="Q26" s="357">
        <f>B入力フォーム!J21+B入力フォーム!J22</f>
        <v>0</v>
      </c>
      <c r="R26" s="357"/>
      <c r="S26" s="357"/>
      <c r="T26" s="54"/>
    </row>
    <row r="27" spans="2:20" ht="30" customHeight="1">
      <c r="B27" s="52"/>
      <c r="C27" s="428"/>
      <c r="D27" s="429"/>
      <c r="E27" s="347" t="s">
        <v>94</v>
      </c>
      <c r="F27" s="348"/>
      <c r="G27" s="349">
        <f>B入力フォーム!D24</f>
        <v>11720</v>
      </c>
      <c r="H27" s="350"/>
      <c r="I27" s="350"/>
      <c r="J27" s="350"/>
      <c r="K27" s="341">
        <f>B入力フォーム!E23</f>
        <v>11720</v>
      </c>
      <c r="L27" s="341"/>
      <c r="M27" s="341"/>
      <c r="N27" s="341">
        <f>B入力フォーム!H23+B入力フォーム!H24</f>
        <v>0</v>
      </c>
      <c r="O27" s="341"/>
      <c r="P27" s="341"/>
      <c r="Q27" s="351">
        <f>B入力フォーム!J23+B入力フォーム!J24</f>
        <v>0</v>
      </c>
      <c r="R27" s="351"/>
      <c r="S27" s="351"/>
      <c r="T27" s="54"/>
    </row>
    <row r="28" spans="2:20" ht="30" customHeight="1">
      <c r="B28" s="52"/>
      <c r="C28" s="430"/>
      <c r="D28" s="431"/>
      <c r="E28" s="358" t="s">
        <v>105</v>
      </c>
      <c r="F28" s="359"/>
      <c r="G28" s="339">
        <f>B入力フォーム!E25</f>
        <v>1007</v>
      </c>
      <c r="H28" s="340"/>
      <c r="I28" s="340"/>
      <c r="J28" s="340"/>
      <c r="K28" s="352">
        <f>B入力フォーム!E25</f>
        <v>1007</v>
      </c>
      <c r="L28" s="352"/>
      <c r="M28" s="352"/>
      <c r="N28" s="341">
        <f>B入力フォーム!H25</f>
        <v>0</v>
      </c>
      <c r="O28" s="341"/>
      <c r="P28" s="341"/>
      <c r="Q28" s="351">
        <f>B入力フォーム!J25</f>
        <v>0</v>
      </c>
      <c r="R28" s="351"/>
      <c r="S28" s="351"/>
      <c r="T28" s="54"/>
    </row>
    <row r="29" spans="2:20" ht="30" customHeight="1">
      <c r="B29" s="52"/>
      <c r="C29" s="420" t="s">
        <v>97</v>
      </c>
      <c r="D29" s="423" t="s">
        <v>107</v>
      </c>
      <c r="E29" s="425" t="s">
        <v>93</v>
      </c>
      <c r="F29" s="425"/>
      <c r="G29" s="344">
        <f>B入力フォーム!D30</f>
        <v>15400</v>
      </c>
      <c r="H29" s="345"/>
      <c r="I29" s="345"/>
      <c r="J29" s="345"/>
      <c r="K29" s="346">
        <f>B入力フォーム!E29</f>
        <v>15400</v>
      </c>
      <c r="L29" s="346"/>
      <c r="M29" s="346"/>
      <c r="N29" s="346">
        <f>B入力フォーム!H29+B入力フォーム!H30</f>
        <v>0</v>
      </c>
      <c r="O29" s="346"/>
      <c r="P29" s="346"/>
      <c r="Q29" s="357">
        <f>B入力フォーム!J29+B入力フォーム!J30</f>
        <v>0</v>
      </c>
      <c r="R29" s="357"/>
      <c r="S29" s="357"/>
      <c r="T29" s="54"/>
    </row>
    <row r="30" spans="2:20" ht="30" customHeight="1">
      <c r="B30" s="52"/>
      <c r="C30" s="421"/>
      <c r="D30" s="424"/>
      <c r="E30" s="434" t="s">
        <v>94</v>
      </c>
      <c r="F30" s="434"/>
      <c r="G30" s="349">
        <f>B入力フォーム!D32</f>
        <v>22000</v>
      </c>
      <c r="H30" s="350"/>
      <c r="I30" s="350"/>
      <c r="J30" s="350"/>
      <c r="K30" s="341">
        <f>B入力フォーム!E31</f>
        <v>22000</v>
      </c>
      <c r="L30" s="341"/>
      <c r="M30" s="341"/>
      <c r="N30" s="341">
        <f>B入力フォーム!H32+B入力フォーム!H31</f>
        <v>0</v>
      </c>
      <c r="O30" s="341"/>
      <c r="P30" s="341"/>
      <c r="Q30" s="351">
        <f>B入力フォーム!J32+B入力フォーム!J31</f>
        <v>0</v>
      </c>
      <c r="R30" s="351"/>
      <c r="S30" s="351"/>
      <c r="T30" s="54"/>
    </row>
    <row r="31" spans="2:20" ht="30" customHeight="1">
      <c r="B31" s="52"/>
      <c r="C31" s="421"/>
      <c r="D31" s="424" t="s">
        <v>106</v>
      </c>
      <c r="E31" s="434" t="s">
        <v>93</v>
      </c>
      <c r="F31" s="434"/>
      <c r="G31" s="349">
        <f>B入力フォーム!D34</f>
        <v>6160</v>
      </c>
      <c r="H31" s="350"/>
      <c r="I31" s="350"/>
      <c r="J31" s="350"/>
      <c r="K31" s="341">
        <f>B入力フォーム!E33</f>
        <v>6160</v>
      </c>
      <c r="L31" s="341"/>
      <c r="M31" s="341"/>
      <c r="N31" s="341">
        <f>B入力フォーム!H33+B入力フォーム!H34</f>
        <v>0</v>
      </c>
      <c r="O31" s="341"/>
      <c r="P31" s="341"/>
      <c r="Q31" s="351">
        <f>B入力フォーム!J33+B入力フォーム!J34</f>
        <v>0</v>
      </c>
      <c r="R31" s="351"/>
      <c r="S31" s="351"/>
      <c r="T31" s="54"/>
    </row>
    <row r="32" spans="2:20" ht="30" customHeight="1">
      <c r="B32" s="52"/>
      <c r="C32" s="421"/>
      <c r="D32" s="424"/>
      <c r="E32" s="434" t="s">
        <v>94</v>
      </c>
      <c r="F32" s="434"/>
      <c r="G32" s="349">
        <f>B入力フォーム!D36</f>
        <v>8800</v>
      </c>
      <c r="H32" s="350"/>
      <c r="I32" s="350"/>
      <c r="J32" s="350"/>
      <c r="K32" s="341">
        <f>B入力フォーム!E35</f>
        <v>8800</v>
      </c>
      <c r="L32" s="341"/>
      <c r="M32" s="341"/>
      <c r="N32" s="341">
        <f>B入力フォーム!H35+B入力フォーム!H36</f>
        <v>0</v>
      </c>
      <c r="O32" s="341"/>
      <c r="P32" s="341"/>
      <c r="Q32" s="351">
        <f>B入力フォーム!J35+B入力フォーム!J36</f>
        <v>0</v>
      </c>
      <c r="R32" s="351"/>
      <c r="S32" s="351"/>
      <c r="T32" s="54"/>
    </row>
    <row r="33" spans="2:20" ht="30" customHeight="1">
      <c r="B33" s="52"/>
      <c r="C33" s="422"/>
      <c r="D33" s="435" t="s">
        <v>105</v>
      </c>
      <c r="E33" s="435"/>
      <c r="F33" s="435"/>
      <c r="G33" s="364">
        <f>B入力フォーム!E37</f>
        <v>1007</v>
      </c>
      <c r="H33" s="365"/>
      <c r="I33" s="365"/>
      <c r="J33" s="365"/>
      <c r="K33" s="360">
        <f>B入力フォーム!E37</f>
        <v>1007</v>
      </c>
      <c r="L33" s="360"/>
      <c r="M33" s="360"/>
      <c r="N33" s="360">
        <f>B入力フォーム!H37</f>
        <v>0</v>
      </c>
      <c r="O33" s="360"/>
      <c r="P33" s="360"/>
      <c r="Q33" s="361">
        <f>B入力フォーム!J37</f>
        <v>0</v>
      </c>
      <c r="R33" s="361"/>
      <c r="S33" s="361"/>
      <c r="T33" s="54"/>
    </row>
    <row r="34" spans="2:20" ht="30" customHeight="1">
      <c r="B34" s="52"/>
      <c r="C34" s="353" t="s">
        <v>65</v>
      </c>
      <c r="D34" s="353"/>
      <c r="E34" s="353"/>
      <c r="F34" s="353"/>
      <c r="G34" s="353"/>
      <c r="H34" s="353"/>
      <c r="I34" s="353"/>
      <c r="J34" s="353"/>
      <c r="K34" s="354"/>
      <c r="L34" s="354"/>
      <c r="M34" s="354"/>
      <c r="N34" s="355">
        <f>B入力フォーム!H40</f>
        <v>0</v>
      </c>
      <c r="O34" s="355"/>
      <c r="P34" s="355"/>
      <c r="Q34" s="356">
        <f>B入力フォーム!J40</f>
        <v>0</v>
      </c>
      <c r="R34" s="356"/>
      <c r="S34" s="356"/>
      <c r="T34" s="54"/>
    </row>
    <row r="35" spans="2:20" ht="13.9" customHeight="1" thickBot="1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2:20" ht="13.9" customHeight="1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2:20" ht="15" customHeight="1">
      <c r="B37" s="14" t="str">
        <f>B入力フォーム!B67</f>
        <v>■</v>
      </c>
      <c r="C37" s="363" t="str">
        <f>B入力フォーム!C67</f>
        <v>請求書作成時の注意事項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  <c r="S37" s="363"/>
    </row>
    <row r="38" spans="2:20" ht="15" customHeight="1">
      <c r="B38" s="14" t="str">
        <f>B入力フォーム!B68</f>
        <v>①</v>
      </c>
      <c r="C38" s="362" t="str">
        <f>B入力フォーム!C68</f>
        <v>消えるボールペンは使用できません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</row>
    <row r="39" spans="2:20" ht="15" customHeight="1">
      <c r="B39" s="14" t="str">
        <f>B入力フォーム!B69</f>
        <v>②</v>
      </c>
      <c r="C39" s="363" t="str">
        <f>B入力フォーム!C69</f>
        <v>「住所、法人・団体名、代表者職・氏名」欄は、契約書に記載の契約者欄と必ず一致させ、正確に記入してください。</v>
      </c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</row>
    <row r="40" spans="2:20" ht="15" customHeight="1">
      <c r="B40" s="14"/>
      <c r="C40" s="362" t="str">
        <f>B入力フォーム!C70</f>
        <v>ただし、八代郡市医師会は請求権を委任しているため、各医療機関名義で記入・押印してください。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</row>
    <row r="41" spans="2:20" ht="15" customHeight="1">
      <c r="B41" s="14" t="str">
        <f>B入力フォーム!B71</f>
        <v>③</v>
      </c>
      <c r="C41" s="363" t="str">
        <f>B入力フォーム!C71</f>
        <v>請求印は、代表者印（代表者個人名の印または○○会○○長之印といった代表者の公印）を押印してください。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</row>
    <row r="42" spans="2:20" ht="15" customHeight="1">
      <c r="B42" s="14"/>
      <c r="C42" s="363" t="str">
        <f>B入力フォーム!C72</f>
        <v>法人名及び団体名のみの印は不可のため、代表者個人名の印も併せて押印してください。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</row>
    <row r="43" spans="2:20" ht="15" customHeight="1">
      <c r="B43" s="14"/>
      <c r="C43" s="362" t="str">
        <f>B入力フォーム!C73</f>
        <v>シャチハタ等スタンプ印は使用できません。</v>
      </c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</row>
    <row r="44" spans="2:20" ht="15" customHeight="1">
      <c r="B44" s="14" t="str">
        <f>B入力フォーム!B74</f>
        <v>④</v>
      </c>
      <c r="C44" s="362" t="str">
        <f>B入力フォーム!C74</f>
        <v xml:space="preserve">	請求書の訂正は、代表者印で見え消し訂正をしてください。修正液・修正テープでの訂正はできません。</v>
      </c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</row>
    <row r="45" spans="2:20" ht="15" customHeight="1">
      <c r="B45" s="14"/>
      <c r="C45" s="363" t="str">
        <f>B入力フォーム!C75</f>
        <v>ただし、上部の請求金額の訂正はできません。</v>
      </c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</row>
  </sheetData>
  <sheetProtection algorithmName="SHA-512" hashValue="Z6GRbVUgxc8Zs5A+WaMrYQn4tt6B2kHD+Id7AeE0UnkxcufRZTO7pR7Ux9AnNOhXmK0/JSqXvXsnDZzD6cfBNw==" saltValue="jKFo7g9I/0vcX6DcT+itkA==" spinCount="100000" sheet="1" objects="1" scenarios="1"/>
  <mergeCells count="98">
    <mergeCell ref="K29:M29"/>
    <mergeCell ref="Q33:S33"/>
    <mergeCell ref="E31:F31"/>
    <mergeCell ref="G31:J31"/>
    <mergeCell ref="K31:M31"/>
    <mergeCell ref="N31:P31"/>
    <mergeCell ref="Q31:S31"/>
    <mergeCell ref="E32:F32"/>
    <mergeCell ref="G32:J32"/>
    <mergeCell ref="K32:M32"/>
    <mergeCell ref="N32:P32"/>
    <mergeCell ref="Q32:S32"/>
    <mergeCell ref="D33:F33"/>
    <mergeCell ref="I3:L3"/>
    <mergeCell ref="K34:M34"/>
    <mergeCell ref="H9:H10"/>
    <mergeCell ref="C20:E20"/>
    <mergeCell ref="F20:H20"/>
    <mergeCell ref="I20:J20"/>
    <mergeCell ref="C21:E21"/>
    <mergeCell ref="I21:J21"/>
    <mergeCell ref="F16:G16"/>
    <mergeCell ref="F17:G17"/>
    <mergeCell ref="F18:G18"/>
    <mergeCell ref="H14:R14"/>
    <mergeCell ref="H15:R15"/>
    <mergeCell ref="G33:J33"/>
    <mergeCell ref="E30:F30"/>
    <mergeCell ref="G30:J30"/>
    <mergeCell ref="N34:P34"/>
    <mergeCell ref="Q34:S34"/>
    <mergeCell ref="C34:J34"/>
    <mergeCell ref="G9:G10"/>
    <mergeCell ref="H13:R13"/>
    <mergeCell ref="F13:G13"/>
    <mergeCell ref="F14:G14"/>
    <mergeCell ref="F15:G15"/>
    <mergeCell ref="P9:P10"/>
    <mergeCell ref="O9:O10"/>
    <mergeCell ref="N9:N10"/>
    <mergeCell ref="M9:M10"/>
    <mergeCell ref="L9:L10"/>
    <mergeCell ref="K9:K10"/>
    <mergeCell ref="J9:J10"/>
    <mergeCell ref="Q30:S30"/>
    <mergeCell ref="I9:I10"/>
    <mergeCell ref="Q25:S25"/>
    <mergeCell ref="C26:D28"/>
    <mergeCell ref="N29:P29"/>
    <mergeCell ref="N33:P33"/>
    <mergeCell ref="E28:F28"/>
    <mergeCell ref="G28:J28"/>
    <mergeCell ref="K28:M28"/>
    <mergeCell ref="N28:P28"/>
    <mergeCell ref="Q28:S28"/>
    <mergeCell ref="K26:M26"/>
    <mergeCell ref="G27:J27"/>
    <mergeCell ref="N27:P27"/>
    <mergeCell ref="Q27:S27"/>
    <mergeCell ref="K27:M27"/>
    <mergeCell ref="E27:F27"/>
    <mergeCell ref="C29:C33"/>
    <mergeCell ref="H16:R16"/>
    <mergeCell ref="H17:R17"/>
    <mergeCell ref="K21:M21"/>
    <mergeCell ref="N20:S20"/>
    <mergeCell ref="N21:S21"/>
    <mergeCell ref="F21:H21"/>
    <mergeCell ref="K20:M20"/>
    <mergeCell ref="Q29:S29"/>
    <mergeCell ref="D29:D30"/>
    <mergeCell ref="D31:D32"/>
    <mergeCell ref="K30:M30"/>
    <mergeCell ref="N30:P30"/>
    <mergeCell ref="K33:M33"/>
    <mergeCell ref="E29:F29"/>
    <mergeCell ref="G29:J29"/>
    <mergeCell ref="C42:S42"/>
    <mergeCell ref="C43:S43"/>
    <mergeCell ref="C44:S44"/>
    <mergeCell ref="C45:S45"/>
    <mergeCell ref="R1:T1"/>
    <mergeCell ref="C25:J25"/>
    <mergeCell ref="K25:M25"/>
    <mergeCell ref="N25:P25"/>
    <mergeCell ref="G26:J26"/>
    <mergeCell ref="E26:F26"/>
    <mergeCell ref="C13:E13"/>
    <mergeCell ref="C15:E15"/>
    <mergeCell ref="C16:E16"/>
    <mergeCell ref="C17:E17"/>
    <mergeCell ref="N26:P26"/>
    <mergeCell ref="Q26:S26"/>
    <mergeCell ref="C37:S37"/>
    <mergeCell ref="C38:S38"/>
    <mergeCell ref="C39:S39"/>
    <mergeCell ref="C40:S40"/>
    <mergeCell ref="C41:S41"/>
  </mergeCells>
  <phoneticPr fontId="2"/>
  <pageMargins left="0.39370078740157483" right="0.39370078740157483" top="0.51181102362204722" bottom="0.59055118110236227" header="0.11811023622047245" footer="0.11811023622047245"/>
  <pageSetup paperSize="9" scale="8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CA06-4673-4577-8892-B95313BC6BB7}">
  <sheetPr>
    <pageSetUpPr fitToPage="1"/>
  </sheetPr>
  <dimension ref="B1:N29"/>
  <sheetViews>
    <sheetView showGridLines="0" zoomScale="71" zoomScaleNormal="71" zoomScaleSheetLayoutView="100" workbookViewId="0">
      <selection sqref="A1:N28"/>
    </sheetView>
  </sheetViews>
  <sheetFormatPr defaultColWidth="9" defaultRowHeight="13.5"/>
  <cols>
    <col min="1" max="1" width="3.875" style="22" customWidth="1"/>
    <col min="2" max="2" width="5.25" style="22" customWidth="1"/>
    <col min="3" max="3" width="6.5" style="22" customWidth="1"/>
    <col min="4" max="4" width="17.125" style="22" customWidth="1"/>
    <col min="5" max="5" width="12.125" style="22" customWidth="1"/>
    <col min="6" max="6" width="2.625" style="22" customWidth="1"/>
    <col min="7" max="7" width="13.125" style="22" customWidth="1"/>
    <col min="8" max="8" width="11.5" style="22" customWidth="1"/>
    <col min="9" max="9" width="3.5" style="22" customWidth="1"/>
    <col min="10" max="10" width="6.875" style="22" customWidth="1"/>
    <col min="11" max="11" width="8.125" style="22" customWidth="1"/>
    <col min="12" max="12" width="3.25" style="22" customWidth="1"/>
    <col min="13" max="14" width="1.875" style="22" customWidth="1"/>
    <col min="15" max="15" width="1.75" style="22" customWidth="1"/>
    <col min="16" max="16" width="4.125" style="22" customWidth="1"/>
    <col min="17" max="16384" width="9" style="22"/>
  </cols>
  <sheetData>
    <row r="1" spans="2:14" ht="17.45" customHeight="1">
      <c r="K1" s="289">
        <f>B入力フォーム!$B$3</f>
        <v>46143</v>
      </c>
      <c r="L1" s="289"/>
      <c r="M1" s="289"/>
      <c r="N1" s="289"/>
    </row>
    <row r="2" spans="2:14" ht="36.75" customHeight="1">
      <c r="B2" s="290" t="s">
        <v>90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2:14" ht="8.25" customHeigh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14" ht="34.5" customHeight="1">
      <c r="B4" s="20" t="s">
        <v>0</v>
      </c>
      <c r="C4" s="21"/>
      <c r="D4" s="21"/>
      <c r="E4" s="371" t="str">
        <f>IF(B入力フォーム!E5="","",B入力フォーム!E5)</f>
        <v/>
      </c>
      <c r="F4" s="371"/>
      <c r="G4" s="371"/>
      <c r="H4" s="371"/>
      <c r="I4" s="371"/>
      <c r="J4" s="371"/>
      <c r="K4" s="371"/>
    </row>
    <row r="5" spans="2:14" ht="6" customHeight="1"/>
    <row r="6" spans="2:14" ht="8.25" customHeight="1">
      <c r="H6" s="292"/>
      <c r="I6" s="292"/>
      <c r="J6" s="292"/>
      <c r="K6" s="292"/>
      <c r="L6" s="292"/>
    </row>
    <row r="7" spans="2:14" ht="23.25" customHeight="1">
      <c r="F7" s="293" t="s">
        <v>15</v>
      </c>
      <c r="G7" s="293"/>
      <c r="H7" s="293"/>
      <c r="I7" s="294" t="s">
        <v>119</v>
      </c>
      <c r="J7" s="294"/>
      <c r="K7" s="295" t="s">
        <v>120</v>
      </c>
      <c r="L7" s="295"/>
    </row>
    <row r="8" spans="2:14" ht="10.5" customHeight="1" thickBot="1"/>
    <row r="9" spans="2:14" ht="35.25" customHeight="1" thickBot="1">
      <c r="B9" s="285" t="s">
        <v>108</v>
      </c>
      <c r="C9" s="286"/>
      <c r="D9" s="116" t="s">
        <v>14</v>
      </c>
      <c r="E9" s="287" t="s">
        <v>6</v>
      </c>
      <c r="F9" s="288"/>
      <c r="G9" s="116" t="s">
        <v>101</v>
      </c>
      <c r="H9" s="366" t="s">
        <v>1</v>
      </c>
      <c r="I9" s="288"/>
      <c r="J9" s="366" t="s">
        <v>2</v>
      </c>
      <c r="K9" s="367"/>
      <c r="L9" s="368"/>
    </row>
    <row r="10" spans="2:14" ht="35.25" customHeight="1">
      <c r="B10" s="403" t="s">
        <v>89</v>
      </c>
      <c r="C10" s="404"/>
      <c r="D10" s="118" t="s">
        <v>92</v>
      </c>
      <c r="E10" s="303">
        <f>B入力フォーム!E21</f>
        <v>8120</v>
      </c>
      <c r="F10" s="286" t="s">
        <v>3</v>
      </c>
      <c r="G10" s="119" t="s">
        <v>13</v>
      </c>
      <c r="H10" s="137">
        <f>B入力フォーム!H21</f>
        <v>0</v>
      </c>
      <c r="I10" s="121" t="s">
        <v>10</v>
      </c>
      <c r="J10" s="451">
        <f>B入力フォーム!J21</f>
        <v>0</v>
      </c>
      <c r="K10" s="452"/>
      <c r="L10" s="122" t="s">
        <v>3</v>
      </c>
    </row>
    <row r="11" spans="2:14" ht="35.25" customHeight="1">
      <c r="B11" s="405"/>
      <c r="C11" s="406"/>
      <c r="D11" s="15">
        <f>B入力フォーム!D22</f>
        <v>8120</v>
      </c>
      <c r="E11" s="304"/>
      <c r="F11" s="307"/>
      <c r="G11" s="73" t="s">
        <v>95</v>
      </c>
      <c r="H11" s="138">
        <f>B入力フォーム!H22</f>
        <v>0</v>
      </c>
      <c r="I11" s="23" t="s">
        <v>10</v>
      </c>
      <c r="J11" s="372">
        <f>B入力フォーム!J22</f>
        <v>0</v>
      </c>
      <c r="K11" s="373"/>
      <c r="L11" s="16" t="s">
        <v>4</v>
      </c>
    </row>
    <row r="12" spans="2:14" ht="35.25" customHeight="1">
      <c r="B12" s="405"/>
      <c r="C12" s="406"/>
      <c r="D12" s="132" t="s">
        <v>102</v>
      </c>
      <c r="E12" s="305">
        <f>B入力フォーム!E23</f>
        <v>11720</v>
      </c>
      <c r="F12" s="414" t="s">
        <v>3</v>
      </c>
      <c r="G12" s="74" t="s">
        <v>13</v>
      </c>
      <c r="H12" s="139">
        <f>B入力フォーム!H23</f>
        <v>0</v>
      </c>
      <c r="I12" s="76" t="s">
        <v>10</v>
      </c>
      <c r="J12" s="369">
        <f>B入力フォーム!J23</f>
        <v>0</v>
      </c>
      <c r="K12" s="370"/>
      <c r="L12" s="77" t="s">
        <v>3</v>
      </c>
    </row>
    <row r="13" spans="2:14" ht="35.25" customHeight="1">
      <c r="B13" s="405"/>
      <c r="C13" s="406"/>
      <c r="D13" s="15">
        <f>B入力フォーム!D24</f>
        <v>11720</v>
      </c>
      <c r="E13" s="304"/>
      <c r="F13" s="307"/>
      <c r="G13" s="73" t="s">
        <v>95</v>
      </c>
      <c r="H13" s="138">
        <f>B入力フォーム!H24</f>
        <v>0</v>
      </c>
      <c r="I13" s="23" t="s">
        <v>10</v>
      </c>
      <c r="J13" s="372">
        <f>B入力フォーム!J24</f>
        <v>0</v>
      </c>
      <c r="K13" s="373"/>
      <c r="L13" s="16" t="s">
        <v>4</v>
      </c>
    </row>
    <row r="14" spans="2:14" s="26" customFormat="1" ht="35.25" customHeight="1" thickBot="1">
      <c r="B14" s="405"/>
      <c r="C14" s="406"/>
      <c r="D14" s="83" t="s">
        <v>96</v>
      </c>
      <c r="E14" s="113">
        <f>B入力フォーム!E25</f>
        <v>1007</v>
      </c>
      <c r="F14" s="114" t="s">
        <v>9</v>
      </c>
      <c r="G14" s="115"/>
      <c r="H14" s="138">
        <f>B入力フォーム!H25</f>
        <v>0</v>
      </c>
      <c r="I14" s="32" t="s">
        <v>5</v>
      </c>
      <c r="J14" s="448">
        <f>E14*H14</f>
        <v>0</v>
      </c>
      <c r="K14" s="449"/>
      <c r="L14" s="38" t="s">
        <v>11</v>
      </c>
    </row>
    <row r="15" spans="2:14" ht="35.25" customHeight="1" thickTop="1" thickBot="1">
      <c r="B15" s="407"/>
      <c r="C15" s="408"/>
      <c r="D15" s="308" t="s">
        <v>103</v>
      </c>
      <c r="E15" s="309"/>
      <c r="F15" s="309"/>
      <c r="G15" s="310"/>
      <c r="H15" s="140">
        <f>B入力フォーム!H26</f>
        <v>0</v>
      </c>
      <c r="I15" s="25" t="s">
        <v>5</v>
      </c>
      <c r="J15" s="374">
        <f>B入力フォーム!J26</f>
        <v>0</v>
      </c>
      <c r="K15" s="450"/>
      <c r="L15" s="17" t="s">
        <v>11</v>
      </c>
    </row>
    <row r="16" spans="2:14" s="26" customFormat="1" ht="35.25" customHeight="1">
      <c r="B16" s="395" t="s">
        <v>97</v>
      </c>
      <c r="C16" s="396" t="s">
        <v>98</v>
      </c>
      <c r="D16" s="126" t="s">
        <v>92</v>
      </c>
      <c r="E16" s="399">
        <f>B入力フォーム!E29</f>
        <v>15400</v>
      </c>
      <c r="F16" s="401" t="s">
        <v>3</v>
      </c>
      <c r="G16" s="123" t="s">
        <v>13</v>
      </c>
      <c r="H16" s="137">
        <f>B入力フォーム!H29</f>
        <v>0</v>
      </c>
      <c r="I16" s="124" t="s">
        <v>10</v>
      </c>
      <c r="J16" s="440">
        <f>IF(H16&gt;0,IF(E16&gt;0,E16*H16,"err"),0)</f>
        <v>0</v>
      </c>
      <c r="K16" s="441"/>
      <c r="L16" s="125" t="s">
        <v>3</v>
      </c>
    </row>
    <row r="17" spans="2:12" s="26" customFormat="1" ht="35.25" customHeight="1">
      <c r="B17" s="395"/>
      <c r="C17" s="397"/>
      <c r="D17" s="5">
        <f>B入力フォーム!D30</f>
        <v>15400</v>
      </c>
      <c r="E17" s="400"/>
      <c r="F17" s="402"/>
      <c r="G17" s="90" t="s">
        <v>115</v>
      </c>
      <c r="H17" s="141">
        <f>B入力フォーム!H30</f>
        <v>0</v>
      </c>
      <c r="I17" s="92" t="s">
        <v>10</v>
      </c>
      <c r="J17" s="442">
        <f>IF(H17&gt;0,IF(E16&gt;0,E16*H17,"err"),0)</f>
        <v>0</v>
      </c>
      <c r="K17" s="443"/>
      <c r="L17" s="93" t="s">
        <v>4</v>
      </c>
    </row>
    <row r="18" spans="2:12" s="26" customFormat="1" ht="35.25" customHeight="1">
      <c r="B18" s="395"/>
      <c r="C18" s="397"/>
      <c r="D18" s="134" t="s">
        <v>102</v>
      </c>
      <c r="E18" s="400">
        <f>B入力フォーム!E31</f>
        <v>22000</v>
      </c>
      <c r="F18" s="402" t="s">
        <v>3</v>
      </c>
      <c r="G18" s="94" t="s">
        <v>13</v>
      </c>
      <c r="H18" s="139">
        <f>B入力フォーム!H31</f>
        <v>0</v>
      </c>
      <c r="I18" s="96" t="s">
        <v>10</v>
      </c>
      <c r="J18" s="446">
        <f>IF(H18&gt;0,IF(E18&gt;0,E18*H18,"err"),0)</f>
        <v>0</v>
      </c>
      <c r="K18" s="447"/>
      <c r="L18" s="97" t="s">
        <v>3</v>
      </c>
    </row>
    <row r="19" spans="2:12" s="26" customFormat="1" ht="35.25" customHeight="1">
      <c r="B19" s="395"/>
      <c r="C19" s="398"/>
      <c r="D19" s="5">
        <f>B入力フォーム!D32</f>
        <v>22000</v>
      </c>
      <c r="E19" s="400"/>
      <c r="F19" s="402"/>
      <c r="G19" s="90" t="s">
        <v>115</v>
      </c>
      <c r="H19" s="141">
        <f>B入力フォーム!H32</f>
        <v>0</v>
      </c>
      <c r="I19" s="92" t="s">
        <v>10</v>
      </c>
      <c r="J19" s="442">
        <f>IF(H19&gt;0,IF(E18&gt;0,E18*H19,"err"),0)</f>
        <v>0</v>
      </c>
      <c r="K19" s="443"/>
      <c r="L19" s="93" t="s">
        <v>4</v>
      </c>
    </row>
    <row r="20" spans="2:12" s="26" customFormat="1" ht="35.25" customHeight="1">
      <c r="B20" s="395"/>
      <c r="C20" s="311" t="s">
        <v>99</v>
      </c>
      <c r="D20" s="127" t="s">
        <v>92</v>
      </c>
      <c r="E20" s="306">
        <f>B入力フォーム!E33</f>
        <v>6160</v>
      </c>
      <c r="F20" s="164" t="s">
        <v>3</v>
      </c>
      <c r="G20" s="99" t="s">
        <v>13</v>
      </c>
      <c r="H20" s="142">
        <f>B入力フォーム!H33</f>
        <v>0</v>
      </c>
      <c r="I20" s="101" t="s">
        <v>10</v>
      </c>
      <c r="J20" s="444">
        <f>IF(H20&gt;0,IF(E20&gt;0,E20*H20,"err"),0)</f>
        <v>0</v>
      </c>
      <c r="K20" s="445"/>
      <c r="L20" s="102" t="s">
        <v>3</v>
      </c>
    </row>
    <row r="21" spans="2:12" s="26" customFormat="1" ht="35.25" customHeight="1">
      <c r="B21" s="395"/>
      <c r="C21" s="311"/>
      <c r="D21" s="5">
        <f>B入力フォーム!D34</f>
        <v>6160</v>
      </c>
      <c r="E21" s="304"/>
      <c r="F21" s="165"/>
      <c r="G21" s="90" t="s">
        <v>115</v>
      </c>
      <c r="H21" s="141">
        <f>B入力フォーム!H34</f>
        <v>0</v>
      </c>
      <c r="I21" s="92" t="s">
        <v>10</v>
      </c>
      <c r="J21" s="442">
        <f>IF(H21&gt;0,IF(E20&gt;0,E20*H21,"err"),0)</f>
        <v>0</v>
      </c>
      <c r="K21" s="443"/>
      <c r="L21" s="93" t="s">
        <v>4</v>
      </c>
    </row>
    <row r="22" spans="2:12" s="26" customFormat="1" ht="35.25" customHeight="1">
      <c r="B22" s="395"/>
      <c r="C22" s="311"/>
      <c r="D22" s="133" t="s">
        <v>102</v>
      </c>
      <c r="E22" s="306">
        <f>B入力フォーム!E35</f>
        <v>8800</v>
      </c>
      <c r="F22" s="171" t="s">
        <v>3</v>
      </c>
      <c r="G22" s="94" t="s">
        <v>13</v>
      </c>
      <c r="H22" s="139">
        <f>B入力フォーム!H35</f>
        <v>0</v>
      </c>
      <c r="I22" s="96" t="s">
        <v>10</v>
      </c>
      <c r="J22" s="446">
        <f>IF(H22&gt;0,IF(E22&gt;0,E22*H22,"err"),0)</f>
        <v>0</v>
      </c>
      <c r="K22" s="447"/>
      <c r="L22" s="97" t="s">
        <v>3</v>
      </c>
    </row>
    <row r="23" spans="2:12" s="26" customFormat="1" ht="35.25" customHeight="1">
      <c r="B23" s="395"/>
      <c r="C23" s="311"/>
      <c r="D23" s="5">
        <f>B入力フォーム!D36</f>
        <v>8800</v>
      </c>
      <c r="E23" s="304"/>
      <c r="F23" s="164"/>
      <c r="G23" s="90" t="s">
        <v>115</v>
      </c>
      <c r="H23" s="141">
        <f>B入力フォーム!H36</f>
        <v>0</v>
      </c>
      <c r="I23" s="92" t="s">
        <v>10</v>
      </c>
      <c r="J23" s="442">
        <f>IF(H23&gt;0,IF(E22&gt;0,E22*H23,"err"),0)</f>
        <v>0</v>
      </c>
      <c r="K23" s="443"/>
      <c r="L23" s="93" t="s">
        <v>4</v>
      </c>
    </row>
    <row r="24" spans="2:12" s="26" customFormat="1" ht="35.25" customHeight="1" thickBot="1">
      <c r="B24" s="395"/>
      <c r="C24" s="177" t="s">
        <v>96</v>
      </c>
      <c r="D24" s="178"/>
      <c r="E24" s="104">
        <f>B入力フォーム!E37</f>
        <v>1007</v>
      </c>
      <c r="F24" s="105" t="s">
        <v>9</v>
      </c>
      <c r="G24" s="106"/>
      <c r="H24" s="143">
        <f>B入力フォーム!H37</f>
        <v>0</v>
      </c>
      <c r="I24" s="35" t="s">
        <v>5</v>
      </c>
      <c r="J24" s="436">
        <f>E24*H24</f>
        <v>0</v>
      </c>
      <c r="K24" s="437"/>
      <c r="L24" s="41" t="s">
        <v>11</v>
      </c>
    </row>
    <row r="25" spans="2:12" s="26" customFormat="1" ht="35.25" customHeight="1" thickTop="1" thickBot="1">
      <c r="B25" s="395"/>
      <c r="C25" s="409" t="s">
        <v>104</v>
      </c>
      <c r="D25" s="410"/>
      <c r="E25" s="410"/>
      <c r="F25" s="410"/>
      <c r="G25" s="411"/>
      <c r="H25" s="144">
        <f>B入力フォーム!H38</f>
        <v>0</v>
      </c>
      <c r="I25" s="130" t="s">
        <v>5</v>
      </c>
      <c r="J25" s="438">
        <f>SUM(J16:K24)</f>
        <v>0</v>
      </c>
      <c r="K25" s="439"/>
      <c r="L25" s="131" t="s">
        <v>11</v>
      </c>
    </row>
    <row r="26" spans="2:12" ht="35.25" customHeight="1" thickBot="1">
      <c r="B26" s="179" t="s">
        <v>111</v>
      </c>
      <c r="C26" s="180"/>
      <c r="D26" s="180"/>
      <c r="E26" s="180"/>
      <c r="F26" s="180"/>
      <c r="G26" s="180"/>
      <c r="H26" s="145">
        <f>B入力フォーム!H40</f>
        <v>0</v>
      </c>
      <c r="I26" s="68" t="s">
        <v>5</v>
      </c>
      <c r="J26" s="375">
        <f>B入力フォーム!J40</f>
        <v>0</v>
      </c>
      <c r="K26" s="375"/>
      <c r="L26" s="19" t="s">
        <v>8</v>
      </c>
    </row>
    <row r="27" spans="2:12" ht="14.25" customHeight="1">
      <c r="B27" s="45"/>
      <c r="C27" s="46"/>
      <c r="D27" s="46"/>
      <c r="E27" s="46"/>
      <c r="F27" s="46"/>
      <c r="G27" s="46"/>
      <c r="H27" s="46"/>
      <c r="I27" s="47"/>
      <c r="J27" s="48"/>
      <c r="K27" s="48"/>
      <c r="L27" s="18"/>
    </row>
    <row r="28" spans="2:12" ht="15.6" customHeight="1">
      <c r="B28" s="298" t="str">
        <f>B入力フォーム!B63</f>
        <v>※1　「60～64歳」欄は、肺炎球菌は接種日当日の年齢で計上し、帯状疱疹は年度末年齢で計上する。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</row>
    <row r="29" spans="2:12" ht="15.6" customHeight="1"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</row>
  </sheetData>
  <mergeCells count="50">
    <mergeCell ref="K1:N1"/>
    <mergeCell ref="B2:L2"/>
    <mergeCell ref="E4:K4"/>
    <mergeCell ref="H6:L6"/>
    <mergeCell ref="F7:H7"/>
    <mergeCell ref="I7:J7"/>
    <mergeCell ref="K7:L7"/>
    <mergeCell ref="B9:C9"/>
    <mergeCell ref="E9:F9"/>
    <mergeCell ref="H9:I9"/>
    <mergeCell ref="J9:L9"/>
    <mergeCell ref="B10:C15"/>
    <mergeCell ref="E10:E11"/>
    <mergeCell ref="F10:F11"/>
    <mergeCell ref="J10:K10"/>
    <mergeCell ref="J11:K11"/>
    <mergeCell ref="E12:E13"/>
    <mergeCell ref="J18:K18"/>
    <mergeCell ref="J19:K19"/>
    <mergeCell ref="F12:F13"/>
    <mergeCell ref="J12:K12"/>
    <mergeCell ref="J13:K13"/>
    <mergeCell ref="J14:K14"/>
    <mergeCell ref="D15:G15"/>
    <mergeCell ref="J15:K15"/>
    <mergeCell ref="C20:C23"/>
    <mergeCell ref="E20:E21"/>
    <mergeCell ref="F20:F21"/>
    <mergeCell ref="J20:K20"/>
    <mergeCell ref="J21:K21"/>
    <mergeCell ref="E22:E23"/>
    <mergeCell ref="F22:F23"/>
    <mergeCell ref="J22:K22"/>
    <mergeCell ref="J23:K23"/>
    <mergeCell ref="B28:L28"/>
    <mergeCell ref="B29:L29"/>
    <mergeCell ref="C24:D24"/>
    <mergeCell ref="J24:K24"/>
    <mergeCell ref="C25:G25"/>
    <mergeCell ref="J25:K25"/>
    <mergeCell ref="B26:G26"/>
    <mergeCell ref="J26:K26"/>
    <mergeCell ref="B16:B25"/>
    <mergeCell ref="C16:C19"/>
    <mergeCell ref="E16:E17"/>
    <mergeCell ref="F16:F17"/>
    <mergeCell ref="J16:K16"/>
    <mergeCell ref="J17:K17"/>
    <mergeCell ref="E18:E19"/>
    <mergeCell ref="F18:F19"/>
  </mergeCells>
  <phoneticPr fontId="2"/>
  <dataValidations count="3">
    <dataValidation type="whole" operator="lessThanOrEqual" allowBlank="1" showInputMessage="1" showErrorMessage="1" errorTitle="上限を超えてます" error="上限を超えてます" sqref="E16:E23" xr:uid="{A31BFF86-0A63-40B5-B678-3B17EEBC5BB3}">
      <formula1>D17</formula1>
    </dataValidation>
    <dataValidation type="whole" operator="lessThanOrEqual" allowBlank="1" showInputMessage="1" showErrorMessage="1" sqref="E10 E12" xr:uid="{3E3B6CD2-EDF1-4878-B71A-A31912C0AC6C}">
      <formula1>D11</formula1>
    </dataValidation>
    <dataValidation type="whole" allowBlank="1" showInputMessage="1" showErrorMessage="1" sqref="H10:H14" xr:uid="{AE44F236-6C18-46A3-AC22-3510EABA1B27}">
      <formula1>1</formula1>
      <formula2>9999</formula2>
    </dataValidation>
  </dataValidations>
  <printOptions horizontalCentered="1"/>
  <pageMargins left="0.23622047244094491" right="0.23622047244094491" top="0.39370078740157483" bottom="0.39370078740157483" header="0.15748031496062992" footer="0.11811023622047245"/>
  <pageSetup paperSize="9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296B-6C74-4FA6-ADF0-6F9517DA21D0}">
  <sheetPr>
    <pageSetUpPr fitToPage="1"/>
  </sheetPr>
  <dimension ref="B1:T45"/>
  <sheetViews>
    <sheetView showGridLines="0" zoomScale="77" zoomScaleNormal="77" workbookViewId="0">
      <selection activeCell="AC20" sqref="AC20"/>
    </sheetView>
  </sheetViews>
  <sheetFormatPr defaultColWidth="8.875" defaultRowHeight="13.5"/>
  <cols>
    <col min="1" max="1" width="3.5" style="11" customWidth="1"/>
    <col min="2" max="2" width="3.375" style="11" customWidth="1"/>
    <col min="3" max="4" width="6.75" style="11" customWidth="1"/>
    <col min="5" max="5" width="6" style="11" customWidth="1"/>
    <col min="6" max="6" width="12.125" style="11" customWidth="1"/>
    <col min="7" max="17" width="5.75" style="11" customWidth="1"/>
    <col min="18" max="18" width="5.875" style="11" customWidth="1"/>
    <col min="19" max="19" width="5.75" style="11" customWidth="1"/>
    <col min="20" max="20" width="2.875" style="11" customWidth="1"/>
    <col min="21" max="21" width="1.5" style="11" customWidth="1"/>
    <col min="22" max="16384" width="8.875" style="11"/>
  </cols>
  <sheetData>
    <row r="1" spans="2:20" ht="24.6" customHeight="1" thickBot="1">
      <c r="R1" s="312">
        <f>B入力フォーム!$B$3</f>
        <v>46143</v>
      </c>
      <c r="S1" s="312"/>
      <c r="T1" s="312"/>
    </row>
    <row r="2" spans="2:20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</row>
    <row r="3" spans="2:20" ht="31.15" customHeight="1">
      <c r="B3" s="52"/>
      <c r="C3" s="53"/>
      <c r="D3" s="53"/>
      <c r="E3" s="53"/>
      <c r="F3" s="53"/>
      <c r="G3" s="53"/>
      <c r="H3" s="53"/>
      <c r="I3" s="313" t="s">
        <v>66</v>
      </c>
      <c r="J3" s="313"/>
      <c r="K3" s="313"/>
      <c r="L3" s="313"/>
      <c r="M3" s="53"/>
      <c r="N3" s="53"/>
      <c r="O3" s="53"/>
      <c r="P3" s="53"/>
      <c r="Q3" s="53"/>
      <c r="R3" s="53"/>
      <c r="S3" s="53"/>
      <c r="T3" s="54"/>
    </row>
    <row r="4" spans="2:20" ht="19.149999999999999" customHeight="1">
      <c r="B4" s="52"/>
      <c r="C4" s="53"/>
      <c r="D4" s="53"/>
      <c r="E4" s="53"/>
      <c r="F4" s="53"/>
      <c r="G4" s="53"/>
      <c r="H4" s="53"/>
      <c r="I4" s="136"/>
      <c r="J4" s="136"/>
      <c r="K4" s="136"/>
      <c r="L4" s="136"/>
      <c r="M4" s="53"/>
      <c r="N4" s="53"/>
      <c r="O4" s="53"/>
      <c r="P4" s="53"/>
      <c r="Q4" s="53"/>
      <c r="R4" s="53"/>
      <c r="S4" s="53"/>
      <c r="T4" s="54"/>
    </row>
    <row r="5" spans="2:20" ht="19.899999999999999" customHeight="1">
      <c r="B5" s="52"/>
      <c r="C5" s="61" t="s">
        <v>28</v>
      </c>
      <c r="D5" s="61"/>
      <c r="E5" s="61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4"/>
    </row>
    <row r="6" spans="2:20" ht="7.15" customHeight="1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4"/>
    </row>
    <row r="7" spans="2:20" ht="15" customHeight="1" thickBot="1">
      <c r="B7" s="52"/>
      <c r="C7" s="53"/>
      <c r="D7" s="53"/>
      <c r="E7" s="53"/>
      <c r="F7" s="10">
        <f>LENB(Q34)</f>
        <v>1</v>
      </c>
      <c r="G7" s="55">
        <v>9</v>
      </c>
      <c r="H7" s="55">
        <v>8</v>
      </c>
      <c r="I7" s="55">
        <v>7</v>
      </c>
      <c r="J7" s="55">
        <v>6</v>
      </c>
      <c r="K7" s="55">
        <v>5</v>
      </c>
      <c r="L7" s="55">
        <v>4</v>
      </c>
      <c r="M7" s="55">
        <v>3</v>
      </c>
      <c r="N7" s="55">
        <v>2</v>
      </c>
      <c r="O7" s="55">
        <v>1</v>
      </c>
      <c r="P7" s="55">
        <v>0</v>
      </c>
      <c r="Q7" s="53"/>
      <c r="R7" s="53"/>
      <c r="S7" s="53"/>
      <c r="T7" s="54"/>
    </row>
    <row r="8" spans="2:20">
      <c r="B8" s="52"/>
      <c r="C8" s="53"/>
      <c r="D8" s="53"/>
      <c r="E8" s="53"/>
      <c r="F8" s="7" t="s">
        <v>20</v>
      </c>
      <c r="G8" s="12" t="s">
        <v>23</v>
      </c>
      <c r="H8" s="12" t="s">
        <v>24</v>
      </c>
      <c r="I8" s="12" t="s">
        <v>25</v>
      </c>
      <c r="J8" s="12" t="s">
        <v>26</v>
      </c>
      <c r="K8" s="12" t="s">
        <v>23</v>
      </c>
      <c r="L8" s="12" t="s">
        <v>27</v>
      </c>
      <c r="M8" s="12" t="s">
        <v>25</v>
      </c>
      <c r="N8" s="12" t="s">
        <v>26</v>
      </c>
      <c r="O8" s="12" t="s">
        <v>23</v>
      </c>
      <c r="P8" s="13" t="s">
        <v>3</v>
      </c>
      <c r="Q8" s="53"/>
      <c r="R8" s="53"/>
      <c r="S8" s="53"/>
      <c r="T8" s="54"/>
    </row>
    <row r="9" spans="2:20" ht="19.149999999999999" customHeight="1">
      <c r="B9" s="52"/>
      <c r="C9" s="53"/>
      <c r="D9" s="53"/>
      <c r="E9" s="53"/>
      <c r="F9" s="8" t="s">
        <v>21</v>
      </c>
      <c r="G9" s="376" t="str">
        <f t="shared" ref="G9:P9" si="0">IF($F$7=G7,"\",IF($F$7&gt;G7,MIDB($Q$34,$F$7-G7,1),""))</f>
        <v/>
      </c>
      <c r="H9" s="376" t="str">
        <f t="shared" si="0"/>
        <v/>
      </c>
      <c r="I9" s="376" t="str">
        <f t="shared" si="0"/>
        <v/>
      </c>
      <c r="J9" s="376" t="str">
        <f t="shared" si="0"/>
        <v/>
      </c>
      <c r="K9" s="376" t="str">
        <f t="shared" si="0"/>
        <v/>
      </c>
      <c r="L9" s="376" t="str">
        <f t="shared" si="0"/>
        <v/>
      </c>
      <c r="M9" s="376" t="str">
        <f t="shared" si="0"/>
        <v/>
      </c>
      <c r="N9" s="376" t="str">
        <f t="shared" si="0"/>
        <v/>
      </c>
      <c r="O9" s="453" t="str">
        <f t="shared" si="0"/>
        <v>\</v>
      </c>
      <c r="P9" s="378" t="str">
        <f t="shared" si="0"/>
        <v>0</v>
      </c>
      <c r="Q9" s="53"/>
      <c r="R9" s="53"/>
      <c r="S9" s="53"/>
      <c r="T9" s="54"/>
    </row>
    <row r="10" spans="2:20" ht="15.6" customHeight="1" thickBot="1">
      <c r="B10" s="52"/>
      <c r="C10" s="53"/>
      <c r="D10" s="53"/>
      <c r="E10" s="53"/>
      <c r="F10" s="9" t="s">
        <v>22</v>
      </c>
      <c r="G10" s="377"/>
      <c r="H10" s="377"/>
      <c r="I10" s="377"/>
      <c r="J10" s="377"/>
      <c r="K10" s="377"/>
      <c r="L10" s="377"/>
      <c r="M10" s="377"/>
      <c r="N10" s="377"/>
      <c r="O10" s="454"/>
      <c r="P10" s="379"/>
      <c r="Q10" s="53"/>
      <c r="R10" s="53"/>
      <c r="S10" s="53"/>
      <c r="T10" s="54"/>
    </row>
    <row r="11" spans="2:20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/>
    </row>
    <row r="12" spans="2:20" ht="18.600000000000001" customHeight="1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4"/>
    </row>
    <row r="13" spans="2:20" ht="24" customHeight="1">
      <c r="B13" s="52"/>
      <c r="C13" s="318">
        <f>B入力フォーム!E6</f>
        <v>46147</v>
      </c>
      <c r="D13" s="318"/>
      <c r="E13" s="318"/>
      <c r="F13" s="319" t="s">
        <v>45</v>
      </c>
      <c r="G13" s="319"/>
      <c r="H13" s="380" t="str">
        <f>IF(B入力フォーム!E7="","",B入力フォーム!E7)</f>
        <v/>
      </c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53"/>
      <c r="T13" s="54"/>
    </row>
    <row r="14" spans="2:20" ht="36" customHeight="1">
      <c r="B14" s="52"/>
      <c r="C14" s="53"/>
      <c r="D14" s="53"/>
      <c r="E14" s="53"/>
      <c r="F14" s="324" t="s">
        <v>63</v>
      </c>
      <c r="G14" s="324"/>
      <c r="H14" s="382" t="str">
        <f>IF(B入力フォーム!E8="","",B入力フォーム!E8)</f>
        <v/>
      </c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53"/>
      <c r="T14" s="54"/>
    </row>
    <row r="15" spans="2:20" ht="36" customHeight="1">
      <c r="B15" s="52"/>
      <c r="C15" s="321" t="s">
        <v>54</v>
      </c>
      <c r="D15" s="321"/>
      <c r="E15" s="321"/>
      <c r="F15" s="322" t="s">
        <v>80</v>
      </c>
      <c r="G15" s="322"/>
      <c r="H15" s="381" t="str">
        <f>IF(B入力フォーム!E9="","",B入力フォーム!E9)</f>
        <v/>
      </c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53"/>
      <c r="T15" s="54"/>
    </row>
    <row r="16" spans="2:20" ht="36" customHeight="1">
      <c r="B16" s="52"/>
      <c r="C16" s="326" t="s">
        <v>77</v>
      </c>
      <c r="D16" s="326"/>
      <c r="E16" s="326"/>
      <c r="F16" s="327" t="s">
        <v>37</v>
      </c>
      <c r="G16" s="327"/>
      <c r="H16" s="381" t="str">
        <f>IF(B入力フォーム!E10="","",B入力フォーム!E10)</f>
        <v/>
      </c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53" t="s">
        <v>46</v>
      </c>
      <c r="T16" s="54"/>
    </row>
    <row r="17" spans="2:20" ht="21.6" customHeight="1">
      <c r="B17" s="52"/>
      <c r="C17" s="321"/>
      <c r="D17" s="321"/>
      <c r="E17" s="321"/>
      <c r="F17" s="324" t="s">
        <v>64</v>
      </c>
      <c r="G17" s="324"/>
      <c r="H17" s="380" t="str">
        <f>IF(B入力フォーム!E11="","",B入力フォーム!E11)</f>
        <v/>
      </c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53"/>
      <c r="T17" s="54"/>
    </row>
    <row r="18" spans="2:20" ht="18.600000000000001" customHeight="1">
      <c r="B18" s="52"/>
      <c r="C18" s="56"/>
      <c r="D18" s="56"/>
      <c r="E18" s="53"/>
      <c r="F18" s="319"/>
      <c r="G18" s="319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4"/>
    </row>
    <row r="19" spans="2:20"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</row>
    <row r="20" spans="2:20" ht="19.149999999999999" customHeight="1">
      <c r="B20" s="52"/>
      <c r="C20" s="329" t="s">
        <v>55</v>
      </c>
      <c r="D20" s="330"/>
      <c r="E20" s="331"/>
      <c r="F20" s="332" t="s">
        <v>49</v>
      </c>
      <c r="G20" s="332"/>
      <c r="H20" s="332"/>
      <c r="I20" s="332" t="s">
        <v>50</v>
      </c>
      <c r="J20" s="332"/>
      <c r="K20" s="332" t="s">
        <v>51</v>
      </c>
      <c r="L20" s="332"/>
      <c r="M20" s="332"/>
      <c r="N20" s="332" t="s">
        <v>53</v>
      </c>
      <c r="O20" s="332"/>
      <c r="P20" s="332"/>
      <c r="Q20" s="332"/>
      <c r="R20" s="332"/>
      <c r="S20" s="333"/>
      <c r="T20" s="54"/>
    </row>
    <row r="21" spans="2:20" ht="42" customHeight="1">
      <c r="B21" s="52"/>
      <c r="C21" s="383" t="str">
        <f>IF(B入力フォーム!E12="","",B入力フォーム!E12)</f>
        <v/>
      </c>
      <c r="D21" s="384"/>
      <c r="E21" s="385"/>
      <c r="F21" s="385" t="str">
        <f>IF(B入力フォーム!E13="","",B入力フォーム!E13)</f>
        <v/>
      </c>
      <c r="G21" s="385"/>
      <c r="H21" s="385"/>
      <c r="I21" s="385" t="str">
        <f>IF(B入力フォーム!E14="","",B入力フォーム!E14)</f>
        <v/>
      </c>
      <c r="J21" s="385"/>
      <c r="K21" s="385" t="str">
        <f>IF(B入力フォーム!E15="","",B入力フォーム!E15)</f>
        <v/>
      </c>
      <c r="L21" s="385"/>
      <c r="M21" s="385"/>
      <c r="N21" s="385" t="str">
        <f>IF(B入力フォーム!E16="","",B入力フォーム!E16)</f>
        <v/>
      </c>
      <c r="O21" s="385"/>
      <c r="P21" s="385"/>
      <c r="Q21" s="385"/>
      <c r="R21" s="385"/>
      <c r="S21" s="386"/>
      <c r="T21" s="54"/>
    </row>
    <row r="22" spans="2:20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</row>
    <row r="23" spans="2:20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</row>
    <row r="24" spans="2:20" ht="21.6" customHeight="1">
      <c r="B24" s="52"/>
      <c r="C24" s="53" t="s">
        <v>78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4"/>
    </row>
    <row r="25" spans="2:20" ht="30" customHeight="1">
      <c r="B25" s="52"/>
      <c r="C25" s="328" t="s">
        <v>56</v>
      </c>
      <c r="D25" s="328"/>
      <c r="E25" s="328"/>
      <c r="F25" s="328"/>
      <c r="G25" s="328"/>
      <c r="H25" s="328"/>
      <c r="I25" s="328"/>
      <c r="J25" s="328"/>
      <c r="K25" s="328" t="s">
        <v>57</v>
      </c>
      <c r="L25" s="328"/>
      <c r="M25" s="328"/>
      <c r="N25" s="328" t="s">
        <v>58</v>
      </c>
      <c r="O25" s="328"/>
      <c r="P25" s="328"/>
      <c r="Q25" s="328" t="s">
        <v>59</v>
      </c>
      <c r="R25" s="328"/>
      <c r="S25" s="328"/>
      <c r="T25" s="54"/>
    </row>
    <row r="26" spans="2:20" ht="30" customHeight="1">
      <c r="B26" s="52"/>
      <c r="C26" s="426" t="s">
        <v>91</v>
      </c>
      <c r="D26" s="427"/>
      <c r="E26" s="342" t="s">
        <v>93</v>
      </c>
      <c r="F26" s="343"/>
      <c r="G26" s="344">
        <f>B入力フォーム!D22</f>
        <v>8120</v>
      </c>
      <c r="H26" s="345"/>
      <c r="I26" s="345"/>
      <c r="J26" s="345"/>
      <c r="K26" s="346">
        <f>B入力フォーム!E21</f>
        <v>8120</v>
      </c>
      <c r="L26" s="346"/>
      <c r="M26" s="346"/>
      <c r="N26" s="390">
        <f>B入力フォーム!H21+B入力フォーム!H22</f>
        <v>0</v>
      </c>
      <c r="O26" s="390"/>
      <c r="P26" s="390"/>
      <c r="Q26" s="387">
        <f>B入力フォーム!J21+B入力フォーム!J22</f>
        <v>0</v>
      </c>
      <c r="R26" s="387"/>
      <c r="S26" s="387"/>
      <c r="T26" s="54"/>
    </row>
    <row r="27" spans="2:20" ht="30" customHeight="1">
      <c r="B27" s="52"/>
      <c r="C27" s="428"/>
      <c r="D27" s="429"/>
      <c r="E27" s="347" t="s">
        <v>94</v>
      </c>
      <c r="F27" s="348"/>
      <c r="G27" s="349">
        <f>B入力フォーム!D24</f>
        <v>11720</v>
      </c>
      <c r="H27" s="350"/>
      <c r="I27" s="350"/>
      <c r="J27" s="350"/>
      <c r="K27" s="341">
        <f>B入力フォーム!E23</f>
        <v>11720</v>
      </c>
      <c r="L27" s="341"/>
      <c r="M27" s="341"/>
      <c r="N27" s="389">
        <f>B入力フォーム!H23+B入力フォーム!H24</f>
        <v>0</v>
      </c>
      <c r="O27" s="389"/>
      <c r="P27" s="389"/>
      <c r="Q27" s="392">
        <f>B入力フォーム!J23+B入力フォーム!J24</f>
        <v>0</v>
      </c>
      <c r="R27" s="392"/>
      <c r="S27" s="392"/>
      <c r="T27" s="54"/>
    </row>
    <row r="28" spans="2:20" ht="30" customHeight="1">
      <c r="B28" s="52"/>
      <c r="C28" s="430"/>
      <c r="D28" s="431"/>
      <c r="E28" s="358" t="s">
        <v>105</v>
      </c>
      <c r="F28" s="359"/>
      <c r="G28" s="339">
        <f>B入力フォーム!E25</f>
        <v>1007</v>
      </c>
      <c r="H28" s="340"/>
      <c r="I28" s="340"/>
      <c r="J28" s="340"/>
      <c r="K28" s="352">
        <f>B入力フォーム!E25</f>
        <v>1007</v>
      </c>
      <c r="L28" s="352"/>
      <c r="M28" s="352"/>
      <c r="N28" s="389">
        <f>B入力フォーム!H25</f>
        <v>0</v>
      </c>
      <c r="O28" s="389"/>
      <c r="P28" s="389"/>
      <c r="Q28" s="392">
        <f>B入力フォーム!J25</f>
        <v>0</v>
      </c>
      <c r="R28" s="392"/>
      <c r="S28" s="392"/>
      <c r="T28" s="54"/>
    </row>
    <row r="29" spans="2:20" ht="30" customHeight="1">
      <c r="B29" s="52"/>
      <c r="C29" s="420" t="s">
        <v>97</v>
      </c>
      <c r="D29" s="423" t="s">
        <v>107</v>
      </c>
      <c r="E29" s="425" t="s">
        <v>93</v>
      </c>
      <c r="F29" s="425"/>
      <c r="G29" s="344">
        <f>B入力フォーム!D30</f>
        <v>15400</v>
      </c>
      <c r="H29" s="345"/>
      <c r="I29" s="345"/>
      <c r="J29" s="345"/>
      <c r="K29" s="346">
        <f>B入力フォーム!E29</f>
        <v>15400</v>
      </c>
      <c r="L29" s="346"/>
      <c r="M29" s="346"/>
      <c r="N29" s="390">
        <f>B入力フォーム!H29+B入力フォーム!H30</f>
        <v>0</v>
      </c>
      <c r="O29" s="390"/>
      <c r="P29" s="390"/>
      <c r="Q29" s="387">
        <f>B入力フォーム!J29+B入力フォーム!J30</f>
        <v>0</v>
      </c>
      <c r="R29" s="387"/>
      <c r="S29" s="387"/>
      <c r="T29" s="54"/>
    </row>
    <row r="30" spans="2:20" ht="30" customHeight="1">
      <c r="B30" s="52"/>
      <c r="C30" s="421"/>
      <c r="D30" s="424"/>
      <c r="E30" s="434" t="s">
        <v>94</v>
      </c>
      <c r="F30" s="434"/>
      <c r="G30" s="349">
        <f>B入力フォーム!D32</f>
        <v>22000</v>
      </c>
      <c r="H30" s="350"/>
      <c r="I30" s="350"/>
      <c r="J30" s="350"/>
      <c r="K30" s="341">
        <f>B入力フォーム!E31</f>
        <v>22000</v>
      </c>
      <c r="L30" s="341"/>
      <c r="M30" s="341"/>
      <c r="N30" s="389">
        <f>B入力フォーム!H32+B入力フォーム!H31</f>
        <v>0</v>
      </c>
      <c r="O30" s="389"/>
      <c r="P30" s="389"/>
      <c r="Q30" s="392">
        <f>B入力フォーム!J32+B入力フォーム!J31</f>
        <v>0</v>
      </c>
      <c r="R30" s="392"/>
      <c r="S30" s="392"/>
      <c r="T30" s="54"/>
    </row>
    <row r="31" spans="2:20" ht="30" customHeight="1">
      <c r="B31" s="52"/>
      <c r="C31" s="421"/>
      <c r="D31" s="424" t="s">
        <v>106</v>
      </c>
      <c r="E31" s="434" t="s">
        <v>93</v>
      </c>
      <c r="F31" s="434"/>
      <c r="G31" s="349">
        <f>B入力フォーム!D34</f>
        <v>6160</v>
      </c>
      <c r="H31" s="350"/>
      <c r="I31" s="350"/>
      <c r="J31" s="350"/>
      <c r="K31" s="341">
        <f>B入力フォーム!E33</f>
        <v>6160</v>
      </c>
      <c r="L31" s="341"/>
      <c r="M31" s="341"/>
      <c r="N31" s="389">
        <f>B入力フォーム!H33+B入力フォーム!H34</f>
        <v>0</v>
      </c>
      <c r="O31" s="389"/>
      <c r="P31" s="389"/>
      <c r="Q31" s="392">
        <f>B入力フォーム!J33+B入力フォーム!J34</f>
        <v>0</v>
      </c>
      <c r="R31" s="392"/>
      <c r="S31" s="392"/>
      <c r="T31" s="54"/>
    </row>
    <row r="32" spans="2:20" ht="30" customHeight="1">
      <c r="B32" s="52"/>
      <c r="C32" s="421"/>
      <c r="D32" s="424"/>
      <c r="E32" s="434" t="s">
        <v>94</v>
      </c>
      <c r="F32" s="434"/>
      <c r="G32" s="349">
        <f>B入力フォーム!D36</f>
        <v>8800</v>
      </c>
      <c r="H32" s="350"/>
      <c r="I32" s="350"/>
      <c r="J32" s="350"/>
      <c r="K32" s="341">
        <f>B入力フォーム!E35</f>
        <v>8800</v>
      </c>
      <c r="L32" s="341"/>
      <c r="M32" s="341"/>
      <c r="N32" s="389">
        <f>B入力フォーム!H35+B入力フォーム!H36</f>
        <v>0</v>
      </c>
      <c r="O32" s="389"/>
      <c r="P32" s="389"/>
      <c r="Q32" s="392">
        <f>B入力フォーム!J35+B入力フォーム!J36</f>
        <v>0</v>
      </c>
      <c r="R32" s="392"/>
      <c r="S32" s="392"/>
      <c r="T32" s="54"/>
    </row>
    <row r="33" spans="2:20" ht="30" customHeight="1">
      <c r="B33" s="52"/>
      <c r="C33" s="422"/>
      <c r="D33" s="435" t="s">
        <v>105</v>
      </c>
      <c r="E33" s="435"/>
      <c r="F33" s="435"/>
      <c r="G33" s="364">
        <f>B入力フォーム!E37</f>
        <v>1007</v>
      </c>
      <c r="H33" s="365"/>
      <c r="I33" s="365"/>
      <c r="J33" s="365"/>
      <c r="K33" s="360">
        <f>B入力フォーム!E37</f>
        <v>1007</v>
      </c>
      <c r="L33" s="360"/>
      <c r="M33" s="360"/>
      <c r="N33" s="388">
        <f>B入力フォーム!H37</f>
        <v>0</v>
      </c>
      <c r="O33" s="388"/>
      <c r="P33" s="388"/>
      <c r="Q33" s="391">
        <f>B入力フォーム!J37</f>
        <v>0</v>
      </c>
      <c r="R33" s="391"/>
      <c r="S33" s="391"/>
      <c r="T33" s="54"/>
    </row>
    <row r="34" spans="2:20" ht="30" customHeight="1">
      <c r="B34" s="52"/>
      <c r="C34" s="353" t="s">
        <v>65</v>
      </c>
      <c r="D34" s="353"/>
      <c r="E34" s="353"/>
      <c r="F34" s="353"/>
      <c r="G34" s="353"/>
      <c r="H34" s="353"/>
      <c r="I34" s="353"/>
      <c r="J34" s="353"/>
      <c r="K34" s="354"/>
      <c r="L34" s="354"/>
      <c r="M34" s="354"/>
      <c r="N34" s="393">
        <f>B入力フォーム!H40</f>
        <v>0</v>
      </c>
      <c r="O34" s="393"/>
      <c r="P34" s="393"/>
      <c r="Q34" s="394">
        <f>B入力フォーム!J40</f>
        <v>0</v>
      </c>
      <c r="R34" s="394"/>
      <c r="S34" s="394"/>
      <c r="T34" s="54"/>
    </row>
    <row r="35" spans="2:20" ht="13.9" customHeight="1" thickBot="1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2:20" ht="13.9" customHeight="1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2:20" ht="15" customHeight="1">
      <c r="B37" s="14" t="str">
        <f>B入力フォーム!B67</f>
        <v>■</v>
      </c>
      <c r="C37" s="363" t="str">
        <f>B入力フォーム!C67</f>
        <v>請求書作成時の注意事項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  <c r="S37" s="363"/>
    </row>
    <row r="38" spans="2:20" ht="15" customHeight="1">
      <c r="B38" s="14" t="str">
        <f>B入力フォーム!B68</f>
        <v>①</v>
      </c>
      <c r="C38" s="362" t="str">
        <f>B入力フォーム!C68</f>
        <v>消えるボールペンは使用できません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</row>
    <row r="39" spans="2:20" ht="15" customHeight="1">
      <c r="B39" s="14" t="str">
        <f>B入力フォーム!B69</f>
        <v>②</v>
      </c>
      <c r="C39" s="363" t="str">
        <f>B入力フォーム!C69</f>
        <v>「住所、法人・団体名、代表者職・氏名」欄は、契約書に記載の契約者欄と必ず一致させ、正確に記入してください。</v>
      </c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</row>
    <row r="40" spans="2:20" ht="15" customHeight="1">
      <c r="B40" s="14"/>
      <c r="C40" s="362" t="str">
        <f>B入力フォーム!C70</f>
        <v>ただし、八代郡市医師会は請求権を委任しているため、各医療機関名義で記入・押印してください。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</row>
    <row r="41" spans="2:20" ht="15" customHeight="1">
      <c r="B41" s="14" t="str">
        <f>B入力フォーム!B71</f>
        <v>③</v>
      </c>
      <c r="C41" s="363" t="str">
        <f>B入力フォーム!C71</f>
        <v>請求印は、代表者印（代表者個人名の印または○○会○○長之印といった代表者の公印）を押印してください。</v>
      </c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</row>
    <row r="42" spans="2:20" ht="15" customHeight="1">
      <c r="B42" s="14"/>
      <c r="C42" s="363" t="str">
        <f>B入力フォーム!C72</f>
        <v>法人名及び団体名のみの印は不可のため、代表者個人名の印も併せて押印してください。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</row>
    <row r="43" spans="2:20" ht="15" customHeight="1">
      <c r="B43" s="14"/>
      <c r="C43" s="362" t="str">
        <f>B入力フォーム!C73</f>
        <v>シャチハタ等スタンプ印は使用できません。</v>
      </c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</row>
    <row r="44" spans="2:20" ht="15" customHeight="1">
      <c r="B44" s="14" t="str">
        <f>B入力フォーム!B74</f>
        <v>④</v>
      </c>
      <c r="C44" s="362" t="str">
        <f>B入力フォーム!C74</f>
        <v xml:space="preserve">	請求書の訂正は、代表者印で見え消し訂正をしてください。修正液・修正テープでの訂正はできません。</v>
      </c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</row>
    <row r="45" spans="2:20" ht="15" customHeight="1">
      <c r="B45" s="14"/>
      <c r="C45" s="363" t="str">
        <f>B入力フォーム!C75</f>
        <v>ただし、上部の請求金額の訂正はできません。</v>
      </c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</row>
  </sheetData>
  <mergeCells count="98">
    <mergeCell ref="R1:T1"/>
    <mergeCell ref="I3:L3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C13:E13"/>
    <mergeCell ref="F13:G13"/>
    <mergeCell ref="H13:R13"/>
    <mergeCell ref="C15:E15"/>
    <mergeCell ref="F15:G15"/>
    <mergeCell ref="H15:R15"/>
    <mergeCell ref="F14:G14"/>
    <mergeCell ref="H14:R14"/>
    <mergeCell ref="C16:E16"/>
    <mergeCell ref="F16:G16"/>
    <mergeCell ref="H16:R16"/>
    <mergeCell ref="C25:J25"/>
    <mergeCell ref="K25:M25"/>
    <mergeCell ref="N25:P25"/>
    <mergeCell ref="Q25:S25"/>
    <mergeCell ref="C17:E17"/>
    <mergeCell ref="F17:G17"/>
    <mergeCell ref="H17:R17"/>
    <mergeCell ref="F18:G18"/>
    <mergeCell ref="C20:E20"/>
    <mergeCell ref="F20:H20"/>
    <mergeCell ref="I20:J20"/>
    <mergeCell ref="K20:M20"/>
    <mergeCell ref="N20:S20"/>
    <mergeCell ref="C21:E21"/>
    <mergeCell ref="F21:H21"/>
    <mergeCell ref="I21:J21"/>
    <mergeCell ref="K21:M21"/>
    <mergeCell ref="N21:S21"/>
    <mergeCell ref="Q26:S26"/>
    <mergeCell ref="E27:F27"/>
    <mergeCell ref="G27:J27"/>
    <mergeCell ref="K27:M27"/>
    <mergeCell ref="N27:P27"/>
    <mergeCell ref="Q27:S27"/>
    <mergeCell ref="C26:D28"/>
    <mergeCell ref="E26:F26"/>
    <mergeCell ref="G26:J26"/>
    <mergeCell ref="K26:M26"/>
    <mergeCell ref="N26:P26"/>
    <mergeCell ref="E28:F28"/>
    <mergeCell ref="G28:J28"/>
    <mergeCell ref="K28:M28"/>
    <mergeCell ref="N28:P28"/>
    <mergeCell ref="Q29:S29"/>
    <mergeCell ref="E30:F30"/>
    <mergeCell ref="G30:J30"/>
    <mergeCell ref="K30:M30"/>
    <mergeCell ref="N30:P30"/>
    <mergeCell ref="Q30:S30"/>
    <mergeCell ref="E29:F29"/>
    <mergeCell ref="G29:J29"/>
    <mergeCell ref="K29:M29"/>
    <mergeCell ref="Q28:S28"/>
    <mergeCell ref="N29:P29"/>
    <mergeCell ref="C34:J34"/>
    <mergeCell ref="K34:M34"/>
    <mergeCell ref="N34:P34"/>
    <mergeCell ref="Q34:S34"/>
    <mergeCell ref="N31:P31"/>
    <mergeCell ref="Q31:S31"/>
    <mergeCell ref="E32:F32"/>
    <mergeCell ref="G32:J32"/>
    <mergeCell ref="K32:M32"/>
    <mergeCell ref="N32:P32"/>
    <mergeCell ref="Q32:S32"/>
    <mergeCell ref="C29:C33"/>
    <mergeCell ref="D29:D30"/>
    <mergeCell ref="D31:D32"/>
    <mergeCell ref="N33:P33"/>
    <mergeCell ref="K31:M31"/>
    <mergeCell ref="Q33:S33"/>
    <mergeCell ref="C43:S43"/>
    <mergeCell ref="C44:S44"/>
    <mergeCell ref="E31:F31"/>
    <mergeCell ref="G31:J31"/>
    <mergeCell ref="D33:F33"/>
    <mergeCell ref="G33:J33"/>
    <mergeCell ref="K33:M33"/>
    <mergeCell ref="C45:S45"/>
    <mergeCell ref="C37:S37"/>
    <mergeCell ref="C38:S38"/>
    <mergeCell ref="C39:S39"/>
    <mergeCell ref="C40:S40"/>
    <mergeCell ref="C41:S41"/>
    <mergeCell ref="C42:S42"/>
  </mergeCells>
  <phoneticPr fontId="2"/>
  <pageMargins left="0.39370078740157483" right="0.39370078740157483" top="0.51181102362204722" bottom="0.59055118110236227" header="0.11811023622047245" footer="0.11811023622047245"/>
  <pageSetup paperSize="9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B入力フォーム</vt:lpstr>
      <vt:lpstr>肺炎・帯状報告書印刷用</vt:lpstr>
      <vt:lpstr>肺炎・帯状請求書印刷用</vt:lpstr>
      <vt:lpstr>肺炎・帯状報告書印刷用 (白)</vt:lpstr>
      <vt:lpstr>肺炎・帯状請求書印刷用 (白)</vt:lpstr>
      <vt:lpstr>B入力フォーム!Print_Area</vt:lpstr>
      <vt:lpstr>肺炎・帯状報告書印刷用!Print_Area</vt:lpstr>
      <vt:lpstr>'肺炎・帯状報告書印刷用 (白)'!Print_Area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照子</dc:creator>
  <cp:lastModifiedBy>田嶋　美恵子</cp:lastModifiedBy>
  <cp:lastPrinted>2026-01-20T05:23:42Z</cp:lastPrinted>
  <dcterms:created xsi:type="dcterms:W3CDTF">1997-01-08T22:48:59Z</dcterms:created>
  <dcterms:modified xsi:type="dcterms:W3CDTF">2026-03-25T00:58:04Z</dcterms:modified>
</cp:coreProperties>
</file>