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156.44\生産企画班\生産企画\00事業\22 産地パワーアップ事業\11_Ｒ8\４要望調査\基金事業\02 県からの依頼\調査様式\"/>
    </mc:Choice>
  </mc:AlternateContent>
  <xr:revisionPtr revIDLastSave="0" documentId="13_ncr:1_{F0515DF2-D04C-42CC-A9A3-2F491453819B}" xr6:coauthVersionLast="47" xr6:coauthVersionMax="47" xr10:uidLastSave="{00000000-0000-0000-0000-000000000000}"/>
  <bookViews>
    <workbookView xWindow="-120" yWindow="-120" windowWidth="29040" windowHeight="15720" tabRatio="796" xr2:uid="{00000000-000D-0000-FFFF-FFFF00000000}"/>
  </bookViews>
  <sheets>
    <sheet name="様式【収益向上】" sheetId="6" r:id="rId1"/>
    <sheet name="様式【収益向上（E転換枠）】" sheetId="10" r:id="rId2"/>
    <sheet name="様式【収益向上(畑作確立枠)】" sheetId="8" r:id="rId3"/>
    <sheet name="様式【収益向上(土地利用型作物種子枠)】" sheetId="12" r:id="rId4"/>
    <sheet name="様式【生産基盤（継承）】" sheetId="3" r:id="rId5"/>
    <sheet name="様式【生産基盤（土づくり）】" sheetId="11" r:id="rId6"/>
    <sheet name="ﾘｽﾄ(編集無用）" sheetId="5" r:id="rId7"/>
  </sheets>
  <definedNames>
    <definedName name="_xlnm._FilterDatabase" localSheetId="1" hidden="1">'様式【収益向上（E転換枠）】'!$A$7:$V$7</definedName>
    <definedName name="_xlnm._FilterDatabase" localSheetId="3" hidden="1">'様式【収益向上(土地利用型作物種子枠)】'!$A$7:$T$7</definedName>
    <definedName name="_xlnm._FilterDatabase" localSheetId="2" hidden="1">'様式【収益向上(畑作確立枠)】'!$A$7:$V$7</definedName>
    <definedName name="_xlnm._FilterDatabase" localSheetId="0" hidden="1">様式【収益向上】!$A$7:$AN$7</definedName>
    <definedName name="_xlnm._FilterDatabase" localSheetId="4" hidden="1">'様式【生産基盤（継承）】'!$A$7:$O$7</definedName>
    <definedName name="Ⅰの１">#REF!</definedName>
    <definedName name="Ⅰの２">#REF!</definedName>
    <definedName name="Ⅰの３">#REF!</definedName>
    <definedName name="Ⅱの１">#REF!</definedName>
    <definedName name="new関東">#REF!</definedName>
    <definedName name="new東北">#REF!</definedName>
    <definedName name="new北海道">#REF!</definedName>
    <definedName name="_xlnm.Print_Area" localSheetId="1">'様式【収益向上（E転換枠）】'!$A$1:$V$17</definedName>
    <definedName name="_xlnm.Print_Area" localSheetId="3">'様式【収益向上(土地利用型作物種子枠)】'!$A$1:$T$20</definedName>
    <definedName name="_xlnm.Print_Area" localSheetId="2">'様式【収益向上(畑作確立枠)】'!$A$1:$V$20</definedName>
    <definedName name="_xlnm.Print_Area" localSheetId="0">様式【収益向上】!$A$1:$AN$19</definedName>
    <definedName name="_xlnm.Print_Area" localSheetId="4">'様式【生産基盤（継承）】'!$A$1:$O$20</definedName>
    <definedName name="_xlnm.Print_Area" localSheetId="5">'様式【生産基盤（土づくり）】'!$A$1:$AU$35</definedName>
    <definedName name="_xlnm.Print_Titles" localSheetId="1">'様式【収益向上（E転換枠）】'!$1:$7</definedName>
    <definedName name="_xlnm.Print_Titles" localSheetId="3">'様式【収益向上(土地利用型作物種子枠)】'!$1:$7</definedName>
    <definedName name="_xlnm.Print_Titles" localSheetId="2">'様式【収益向上(畑作確立枠)】'!$1:$7</definedName>
    <definedName name="_xlnm.Print_Titles" localSheetId="0">様式【収益向上】!$1:$7</definedName>
    <definedName name="_xlnm.Print_Titles" localSheetId="4">'様式【生産基盤（継承）】'!$1:$7</definedName>
    <definedName name="_xlnm.Print_Titles" localSheetId="5">'様式【生産基盤（土づくり）】'!$A:$I,'様式【生産基盤（土づくり）】'!$1:$8</definedName>
    <definedName name="沖縄">'ﾘｽﾄ(編集無用）'!$D$49</definedName>
    <definedName name="卸売市場施">#REF!</definedName>
    <definedName name="卸売市場施設整備の推進">#REF!</definedName>
    <definedName name="管轄局">'ﾘｽﾄ(編集無用）'!$A$3:$A$12</definedName>
    <definedName name="関東">'ﾘｽﾄ(編集無用）'!$D$10:$D$19</definedName>
    <definedName name="近畿">'ﾘｽﾄ(編集無用）'!$D$27:$D$32</definedName>
    <definedName name="九州">'ﾘｽﾄ(編集無用）'!$D$42:$D$48</definedName>
    <definedName name="再編">'ﾘｽﾄ(編集無用）'!$H$3:$H$4</definedName>
    <definedName name="産地リスク">#REF!</definedName>
    <definedName name="産地リスクの軽減">#REF!</definedName>
    <definedName name="産地競争力の強化">#REF!</definedName>
    <definedName name="産地合理化">#REF!</definedName>
    <definedName name="産地合理化の促進">#REF!</definedName>
    <definedName name="産地収益力">#REF!</definedName>
    <definedName name="産地収益力の強化に向けた総合的推進">#REF!</definedName>
    <definedName name="施設区分">'ﾘｽﾄ(編集無用）'!$F$3:$F$17</definedName>
    <definedName name="事業内容">#REF!</definedName>
    <definedName name="食品流通の合理化">#REF!</definedName>
    <definedName name="政策目的">#REF!</definedName>
    <definedName name="中四国">'ﾘｽﾄ(編集無用）'!$D$33:$D$41</definedName>
    <definedName name="東海">'ﾘｽﾄ(編集無用）'!$D$24:$D$26</definedName>
    <definedName name="東北">'ﾘｽﾄ(編集無用）'!$D$4:$D$9</definedName>
    <definedName name="北海道">'ﾘｽﾄ(編集無用）'!$D$3</definedName>
    <definedName name="北陸">'ﾘｽﾄ(編集無用）'!$D$20:$D$23</definedName>
    <definedName name="本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12" l="1"/>
  <c r="AC10" i="6"/>
  <c r="AY19" i="11" l="1"/>
  <c r="BA10" i="11"/>
  <c r="BA11" i="11"/>
  <c r="BA12" i="11"/>
  <c r="BA13" i="11"/>
  <c r="BA14" i="11"/>
  <c r="BA15" i="11"/>
  <c r="BA16" i="11"/>
  <c r="BA17" i="11"/>
  <c r="BA18" i="11"/>
  <c r="BA19" i="11"/>
  <c r="BA20" i="11"/>
  <c r="AZ10" i="11"/>
  <c r="AZ11" i="11"/>
  <c r="AZ12" i="11"/>
  <c r="AZ13" i="11"/>
  <c r="AZ14" i="11"/>
  <c r="AZ15" i="11"/>
  <c r="AZ16" i="11"/>
  <c r="AZ17" i="11"/>
  <c r="AZ18" i="11"/>
  <c r="AZ19" i="11"/>
  <c r="AZ20" i="11"/>
  <c r="AW10" i="11"/>
  <c r="AW11" i="11"/>
  <c r="AW12" i="11"/>
  <c r="AW13" i="11"/>
  <c r="AW14" i="11"/>
  <c r="AW15" i="11"/>
  <c r="AW16" i="11"/>
  <c r="AW17" i="11"/>
  <c r="AW18" i="11"/>
  <c r="AW19" i="11"/>
  <c r="AW20" i="11"/>
  <c r="AV10" i="11"/>
  <c r="AV11" i="11"/>
  <c r="AV12" i="11"/>
  <c r="AV13" i="11"/>
  <c r="AV14" i="11"/>
  <c r="AV15" i="11"/>
  <c r="AV16" i="11"/>
  <c r="AV17" i="11"/>
  <c r="AV18" i="11"/>
  <c r="AV19" i="11"/>
  <c r="AV20" i="11"/>
  <c r="S11" i="11"/>
  <c r="AY11" i="11" s="1"/>
  <c r="S10" i="11"/>
  <c r="AY10" i="11" s="1"/>
  <c r="S12" i="11"/>
  <c r="AY12" i="11" s="1"/>
  <c r="S13" i="11"/>
  <c r="AY13" i="11" s="1"/>
  <c r="S14" i="11"/>
  <c r="AY14" i="11" s="1"/>
  <c r="S15" i="11"/>
  <c r="AY15" i="11" s="1"/>
  <c r="S16" i="11"/>
  <c r="AY16" i="11" s="1"/>
  <c r="S17" i="11"/>
  <c r="AY17" i="11" s="1"/>
  <c r="S18" i="11"/>
  <c r="AY18" i="11" s="1"/>
  <c r="S19" i="11"/>
  <c r="S20" i="11"/>
  <c r="AY20" i="11" s="1"/>
  <c r="R10" i="11"/>
  <c r="R11" i="11"/>
  <c r="R12" i="11"/>
  <c r="R13" i="11"/>
  <c r="R14" i="11"/>
  <c r="R15" i="11"/>
  <c r="R16" i="11"/>
  <c r="R17" i="11"/>
  <c r="R18" i="11"/>
  <c r="R19" i="11"/>
  <c r="R20" i="11"/>
  <c r="O10" i="11"/>
  <c r="AX10" i="11" s="1"/>
  <c r="N10" i="11"/>
  <c r="AR10" i="11"/>
  <c r="AQ10" i="11"/>
  <c r="AP10" i="11"/>
  <c r="AP11" i="11"/>
  <c r="AP12" i="11"/>
  <c r="AP13" i="11"/>
  <c r="AP14" i="11"/>
  <c r="AP15" i="11"/>
  <c r="AP16" i="11"/>
  <c r="AP17" i="11"/>
  <c r="AP18" i="11"/>
  <c r="AP19" i="11"/>
  <c r="AP20" i="11"/>
  <c r="AO10" i="11"/>
  <c r="AO12" i="11"/>
  <c r="AO11" i="11"/>
  <c r="AO13" i="11"/>
  <c r="AO14" i="11"/>
  <c r="AO15" i="11"/>
  <c r="AO16" i="11"/>
  <c r="AO17" i="11"/>
  <c r="AO18" i="11"/>
  <c r="AO19" i="11"/>
  <c r="AO20" i="11"/>
  <c r="AR20" i="11"/>
  <c r="AQ20" i="11"/>
  <c r="AR19" i="11"/>
  <c r="AQ19" i="11"/>
  <c r="AR18" i="11"/>
  <c r="AQ18" i="11"/>
  <c r="AR17" i="11"/>
  <c r="AQ17" i="11"/>
  <c r="AR16" i="11"/>
  <c r="AQ16" i="11"/>
  <c r="AR15" i="11"/>
  <c r="AQ15" i="11"/>
  <c r="AR14" i="11"/>
  <c r="AQ14" i="11"/>
  <c r="AR13" i="11"/>
  <c r="AQ13" i="11"/>
  <c r="AR12" i="11"/>
  <c r="AQ12" i="11"/>
  <c r="AR11" i="11"/>
  <c r="AQ11" i="11"/>
  <c r="O20" i="11"/>
  <c r="AX20" i="11" s="1"/>
  <c r="O19" i="11"/>
  <c r="AX19" i="11" s="1"/>
  <c r="O18" i="11"/>
  <c r="AX18" i="11" s="1"/>
  <c r="O17" i="11"/>
  <c r="AX17" i="11" s="1"/>
  <c r="O16" i="11"/>
  <c r="AX16" i="11" s="1"/>
  <c r="O15" i="11"/>
  <c r="AX15" i="11" s="1"/>
  <c r="O14" i="11"/>
  <c r="AX14" i="11" s="1"/>
  <c r="O13" i="11"/>
  <c r="AX13" i="11" s="1"/>
  <c r="O12" i="11"/>
  <c r="T12" i="11" s="1"/>
  <c r="O11" i="11"/>
  <c r="AX11" i="11" s="1"/>
  <c r="N11" i="11"/>
  <c r="N12" i="11"/>
  <c r="N13" i="11"/>
  <c r="N14" i="11"/>
  <c r="N15" i="11"/>
  <c r="N16" i="11"/>
  <c r="N17" i="11"/>
  <c r="N18" i="11"/>
  <c r="N19" i="11"/>
  <c r="N20" i="11"/>
  <c r="AX12" i="11" l="1"/>
  <c r="AS14" i="11"/>
  <c r="AT17" i="11"/>
  <c r="AS12" i="11"/>
  <c r="T10" i="11"/>
  <c r="AS17" i="11"/>
  <c r="AT20" i="11"/>
  <c r="AS16" i="11"/>
  <c r="AT19" i="11"/>
  <c r="AT11" i="11"/>
  <c r="AT10" i="11"/>
  <c r="AS13" i="11"/>
  <c r="AT16" i="11"/>
  <c r="AT18" i="11"/>
  <c r="AS20" i="11"/>
  <c r="AS11" i="11"/>
  <c r="AT15" i="11"/>
  <c r="AS19" i="11"/>
  <c r="AT14" i="11"/>
  <c r="AS15" i="11"/>
  <c r="AS18" i="11"/>
  <c r="AS10" i="11"/>
  <c r="AT13" i="11"/>
  <c r="AT12" i="11"/>
  <c r="T18" i="11"/>
  <c r="T19" i="11"/>
  <c r="T11" i="11"/>
  <c r="T17" i="11"/>
  <c r="T13" i="11"/>
  <c r="T16" i="11"/>
  <c r="T20" i="11"/>
  <c r="T14" i="11"/>
  <c r="T15" i="11"/>
  <c r="T8" i="8"/>
  <c r="S9" i="10"/>
  <c r="S10" i="10"/>
  <c r="S11" i="10"/>
  <c r="S12" i="10"/>
  <c r="S13" i="10"/>
  <c r="S14" i="10"/>
  <c r="S15" i="10"/>
  <c r="S16" i="10"/>
  <c r="S8" i="10"/>
  <c r="AC11" i="6"/>
  <c r="AC12" i="6"/>
  <c r="AC13" i="6"/>
  <c r="AC14" i="6"/>
  <c r="AC15" i="6"/>
  <c r="AC16" i="6"/>
  <c r="AC17" i="6"/>
  <c r="AC18" i="6"/>
  <c r="AC8" i="6"/>
</calcChain>
</file>

<file path=xl/sharedStrings.xml><?xml version="1.0" encoding="utf-8"?>
<sst xmlns="http://schemas.openxmlformats.org/spreadsheetml/2006/main" count="463" uniqueCount="311">
  <si>
    <t>果樹</t>
    <rPh sb="0" eb="2">
      <t>カジュ</t>
    </rPh>
    <phoneticPr fontId="3"/>
  </si>
  <si>
    <t>番号</t>
    <rPh sb="0" eb="2">
      <t>バンゴウ</t>
    </rPh>
    <phoneticPr fontId="3"/>
  </si>
  <si>
    <t>管轄局</t>
    <rPh sb="0" eb="3">
      <t>カンカツキョク</t>
    </rPh>
    <phoneticPr fontId="3"/>
  </si>
  <si>
    <t>農産物処理加工施設</t>
    <rPh sb="0" eb="3">
      <t>ノウサンブツ</t>
    </rPh>
    <rPh sb="3" eb="5">
      <t>ショリ</t>
    </rPh>
    <rPh sb="5" eb="7">
      <t>カコウ</t>
    </rPh>
    <rPh sb="7" eb="9">
      <t>シセツ</t>
    </rPh>
    <phoneticPr fontId="3"/>
  </si>
  <si>
    <t>集出荷貯蔵施設</t>
    <rPh sb="0" eb="1">
      <t>シュウ</t>
    </rPh>
    <rPh sb="1" eb="3">
      <t>シュッカ</t>
    </rPh>
    <rPh sb="3" eb="5">
      <t>チョゾウ</t>
    </rPh>
    <rPh sb="5" eb="7">
      <t>シセツ</t>
    </rPh>
    <phoneticPr fontId="3"/>
  </si>
  <si>
    <t>産地管理施設</t>
    <rPh sb="0" eb="2">
      <t>サンチ</t>
    </rPh>
    <rPh sb="2" eb="4">
      <t>カンリ</t>
    </rPh>
    <rPh sb="4" eb="6">
      <t>シセツ</t>
    </rPh>
    <phoneticPr fontId="3"/>
  </si>
  <si>
    <t>用土等供給施設</t>
    <rPh sb="0" eb="2">
      <t>ヨウド</t>
    </rPh>
    <rPh sb="2" eb="3">
      <t>トウ</t>
    </rPh>
    <rPh sb="3" eb="5">
      <t>キョウキュウ</t>
    </rPh>
    <rPh sb="5" eb="7">
      <t>シセツ</t>
    </rPh>
    <phoneticPr fontId="3"/>
  </si>
  <si>
    <t>農作物被害防止施設</t>
    <rPh sb="0" eb="3">
      <t>ノウサクモツ</t>
    </rPh>
    <rPh sb="3" eb="5">
      <t>ヒガイ</t>
    </rPh>
    <rPh sb="5" eb="7">
      <t>ボウシ</t>
    </rPh>
    <rPh sb="7" eb="9">
      <t>シセツ</t>
    </rPh>
    <phoneticPr fontId="3"/>
  </si>
  <si>
    <t>農業廃棄物処理施設</t>
    <rPh sb="0" eb="2">
      <t>ノウギョウ</t>
    </rPh>
    <rPh sb="2" eb="5">
      <t>ハイキブツ</t>
    </rPh>
    <rPh sb="5" eb="7">
      <t>ショリ</t>
    </rPh>
    <rPh sb="7" eb="9">
      <t>シセツ</t>
    </rPh>
    <phoneticPr fontId="3"/>
  </si>
  <si>
    <t>生産技術高度化施設</t>
    <rPh sb="0" eb="2">
      <t>セイサン</t>
    </rPh>
    <rPh sb="2" eb="4">
      <t>ギジュツ</t>
    </rPh>
    <rPh sb="4" eb="7">
      <t>コウドカ</t>
    </rPh>
    <rPh sb="7" eb="9">
      <t>シセツ</t>
    </rPh>
    <phoneticPr fontId="3"/>
  </si>
  <si>
    <t>種子種苗生産関連施設</t>
    <rPh sb="0" eb="2">
      <t>シュシ</t>
    </rPh>
    <rPh sb="2" eb="4">
      <t>シュビョウ</t>
    </rPh>
    <rPh sb="4" eb="6">
      <t>セイサン</t>
    </rPh>
    <rPh sb="6" eb="8">
      <t>カンレン</t>
    </rPh>
    <rPh sb="8" eb="10">
      <t>シセツ</t>
    </rPh>
    <phoneticPr fontId="3"/>
  </si>
  <si>
    <t>有機物・処理利用施設</t>
    <rPh sb="0" eb="3">
      <t>ユウキブツ</t>
    </rPh>
    <rPh sb="4" eb="6">
      <t>ショリ</t>
    </rPh>
    <rPh sb="6" eb="8">
      <t>リヨウ</t>
    </rPh>
    <rPh sb="8" eb="10">
      <t>シセツ</t>
    </rPh>
    <phoneticPr fontId="3"/>
  </si>
  <si>
    <t>事業内容（施設区分）</t>
    <rPh sb="0" eb="2">
      <t>ジギョウ</t>
    </rPh>
    <rPh sb="2" eb="4">
      <t>ナイヨウ</t>
    </rPh>
    <rPh sb="5" eb="7">
      <t>シセツ</t>
    </rPh>
    <rPh sb="7" eb="9">
      <t>クブン</t>
    </rPh>
    <phoneticPr fontId="3"/>
  </si>
  <si>
    <t>乾燥調製施設</t>
    <rPh sb="0" eb="2">
      <t>カンソウ</t>
    </rPh>
    <rPh sb="2" eb="4">
      <t>チョウセイ</t>
    </rPh>
    <rPh sb="4" eb="6">
      <t>シセツ</t>
    </rPh>
    <phoneticPr fontId="3"/>
  </si>
  <si>
    <t>穀類乾燥調製貯蔵施設</t>
    <rPh sb="0" eb="2">
      <t>コクルイ</t>
    </rPh>
    <rPh sb="2" eb="4">
      <t>カンソウ</t>
    </rPh>
    <rPh sb="4" eb="6">
      <t>チョウセイ</t>
    </rPh>
    <rPh sb="6" eb="8">
      <t>チョゾウ</t>
    </rPh>
    <rPh sb="8" eb="10">
      <t>シセツ</t>
    </rPh>
    <phoneticPr fontId="3"/>
  </si>
  <si>
    <t>○○市</t>
    <rPh sb="0" eb="3">
      <t>マルマルシ</t>
    </rPh>
    <phoneticPr fontId="3"/>
  </si>
  <si>
    <t>○○農事組合法人</t>
    <rPh sb="2" eb="4">
      <t>ノウジ</t>
    </rPh>
    <rPh sb="4" eb="6">
      <t>クミアイ</t>
    </rPh>
    <rPh sb="6" eb="8">
      <t>ホウジン</t>
    </rPh>
    <phoneticPr fontId="3"/>
  </si>
  <si>
    <t>育苗施設</t>
    <rPh sb="0" eb="2">
      <t>イクビョウ</t>
    </rPh>
    <rPh sb="2" eb="4">
      <t>シセツ</t>
    </rPh>
    <phoneticPr fontId="3"/>
  </si>
  <si>
    <t>事業費
（円）</t>
    <rPh sb="0" eb="3">
      <t>ジギョウヒ</t>
    </rPh>
    <rPh sb="5" eb="6">
      <t>エン</t>
    </rPh>
    <phoneticPr fontId="3"/>
  </si>
  <si>
    <t>再編・既存施設</t>
  </si>
  <si>
    <t>既存施設への設備導入</t>
  </si>
  <si>
    <t>再編合理化</t>
  </si>
  <si>
    <t xml:space="preserve">市町村名
</t>
    <rPh sb="0" eb="3">
      <t>シチョウソン</t>
    </rPh>
    <rPh sb="3" eb="4">
      <t>メイ</t>
    </rPh>
    <phoneticPr fontId="3"/>
  </si>
  <si>
    <t>地域協議会名</t>
    <rPh sb="0" eb="2">
      <t>チイキ</t>
    </rPh>
    <rPh sb="2" eb="5">
      <t>キョウギカイ</t>
    </rPh>
    <rPh sb="5" eb="6">
      <t>メイ</t>
    </rPh>
    <phoneticPr fontId="3"/>
  </si>
  <si>
    <t>対象作物名</t>
    <phoneticPr fontId="3"/>
  </si>
  <si>
    <t>取組主体</t>
    <rPh sb="0" eb="2">
      <t>トリクミ</t>
    </rPh>
    <rPh sb="2" eb="4">
      <t>シュタイ</t>
    </rPh>
    <phoneticPr fontId="3"/>
  </si>
  <si>
    <t>－</t>
    <phoneticPr fontId="3"/>
  </si>
  <si>
    <t>○○地域再生協議会</t>
    <rPh sb="2" eb="4">
      <t>チイキ</t>
    </rPh>
    <rPh sb="4" eb="6">
      <t>サイセイ</t>
    </rPh>
    <rPh sb="6" eb="9">
      <t>キョウギカイ</t>
    </rPh>
    <phoneticPr fontId="3"/>
  </si>
  <si>
    <t>優先
順位</t>
    <rPh sb="0" eb="2">
      <t>ユウセン</t>
    </rPh>
    <rPh sb="3" eb="5">
      <t>ジュンイ</t>
    </rPh>
    <phoneticPr fontId="3"/>
  </si>
  <si>
    <r>
      <t>国費</t>
    </r>
    <r>
      <rPr>
        <sz val="9"/>
        <rFont val="ＭＳ Ｐゴシック"/>
        <family val="3"/>
        <charset val="128"/>
      </rPr>
      <t xml:space="preserve">
（基金要望額）</t>
    </r>
    <r>
      <rPr>
        <sz val="11"/>
        <rFont val="ＭＳ Ｐゴシック"/>
        <family val="3"/>
        <charset val="128"/>
      </rPr>
      <t xml:space="preserve">
（円）</t>
    </r>
    <rPh sb="0" eb="2">
      <t>コクヒ</t>
    </rPh>
    <rPh sb="4" eb="6">
      <t>キキン</t>
    </rPh>
    <rPh sb="6" eb="8">
      <t>ヨウボウ</t>
    </rPh>
    <rPh sb="8" eb="9">
      <t>ガク</t>
    </rPh>
    <rPh sb="12" eb="13">
      <t>エン</t>
    </rPh>
    <phoneticPr fontId="3"/>
  </si>
  <si>
    <t>生産支援事業</t>
    <rPh sb="0" eb="2">
      <t>セイサン</t>
    </rPh>
    <rPh sb="2" eb="4">
      <t>シエン</t>
    </rPh>
    <rPh sb="4" eb="6">
      <t>ジギョウ</t>
    </rPh>
    <phoneticPr fontId="3"/>
  </si>
  <si>
    <t>管轄局</t>
    <rPh sb="0" eb="2">
      <t>カンカツ</t>
    </rPh>
    <rPh sb="2" eb="3">
      <t>キョク</t>
    </rPh>
    <phoneticPr fontId="3"/>
  </si>
  <si>
    <t>都道府県名</t>
    <rPh sb="0" eb="4">
      <t>トドウフケン</t>
    </rPh>
    <rPh sb="4" eb="5">
      <t>メイ</t>
    </rPh>
    <phoneticPr fontId="3"/>
  </si>
  <si>
    <t>東北</t>
    <rPh sb="0" eb="2">
      <t>トウホク</t>
    </rPh>
    <phoneticPr fontId="3"/>
  </si>
  <si>
    <t>青森県</t>
    <rPh sb="0" eb="3">
      <t>アオモリケン</t>
    </rPh>
    <phoneticPr fontId="3"/>
  </si>
  <si>
    <t>北海道</t>
    <rPh sb="0" eb="3">
      <t>ホッカイドウ</t>
    </rPh>
    <phoneticPr fontId="3"/>
  </si>
  <si>
    <t>関東</t>
    <rPh sb="0" eb="2">
      <t>カントウ</t>
    </rPh>
    <phoneticPr fontId="3"/>
  </si>
  <si>
    <t>北陸</t>
    <rPh sb="0" eb="2">
      <t>ホクリク</t>
    </rPh>
    <phoneticPr fontId="3"/>
  </si>
  <si>
    <t>東海</t>
    <rPh sb="0" eb="2">
      <t>トウカイ</t>
    </rPh>
    <phoneticPr fontId="3"/>
  </si>
  <si>
    <t>近畿</t>
    <rPh sb="0" eb="2">
      <t>キンキ</t>
    </rPh>
    <phoneticPr fontId="3"/>
  </si>
  <si>
    <t>中四国</t>
    <rPh sb="0" eb="3">
      <t>チュウシコク</t>
    </rPh>
    <phoneticPr fontId="3"/>
  </si>
  <si>
    <t>九州</t>
    <rPh sb="0" eb="2">
      <t>キュウシュウ</t>
    </rPh>
    <phoneticPr fontId="3"/>
  </si>
  <si>
    <t>沖縄</t>
    <rPh sb="0" eb="2">
      <t>オキナワ</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</si>
  <si>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</si>
  <si>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</si>
  <si>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</si>
  <si>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</si>
  <si>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</si>
  <si>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</si>
  <si>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</si>
  <si>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</si>
  <si>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</si>
  <si>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東京都</t>
    <rPh sb="0" eb="3">
      <t>トウキョウト</t>
    </rPh>
    <phoneticPr fontId="3"/>
  </si>
  <si>
    <t>神奈川県</t>
    <rPh sb="0" eb="4">
      <t>カナガワケン</t>
    </rPh>
    <phoneticPr fontId="3"/>
  </si>
  <si>
    <t>山梨県</t>
    <rPh sb="0" eb="3">
      <t>ヤマナシケン</t>
    </rPh>
    <phoneticPr fontId="3"/>
  </si>
  <si>
    <t>長野県</t>
    <rPh sb="0" eb="3">
      <t>ナガノケン</t>
    </rPh>
    <phoneticPr fontId="3"/>
  </si>
  <si>
    <t>静岡県</t>
    <rPh sb="0" eb="3">
      <t>シズオカケン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</si>
  <si>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</si>
  <si>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</si>
  <si>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</si>
  <si>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</si>
  <si>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岐阜県</t>
    <rPh sb="0" eb="3">
      <t>ギフケン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</si>
  <si>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</si>
  <si>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</si>
  <si>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</si>
  <si>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</si>
  <si>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</si>
  <si>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</si>
  <si>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</si>
  <si>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</si>
  <si>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</si>
  <si>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</si>
  <si>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</si>
  <si>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</si>
  <si>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</si>
  <si>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</si>
  <si>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</si>
  <si>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</si>
  <si>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</si>
  <si>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</si>
  <si>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</si>
  <si>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</si>
  <si>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</si>
  <si>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</si>
  <si>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</si>
  <si>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</si>
  <si>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</si>
  <si>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中四国</t>
    <rPh sb="0" eb="1">
      <t>チュウ</t>
    </rPh>
    <rPh sb="1" eb="3">
      <t>シコク</t>
    </rPh>
    <phoneticPr fontId="3"/>
  </si>
  <si>
    <t>千葉県</t>
    <rPh sb="0" eb="3">
      <t>チバケン</t>
    </rPh>
    <phoneticPr fontId="3"/>
  </si>
  <si>
    <t>都道府県</t>
    <rPh sb="0" eb="4">
      <t>トドウフケン</t>
    </rPh>
    <phoneticPr fontId="3"/>
  </si>
  <si>
    <t>主な内容</t>
    <rPh sb="0" eb="1">
      <t>オモ</t>
    </rPh>
    <rPh sb="2" eb="4">
      <t>ナイヨウ</t>
    </rPh>
    <phoneticPr fontId="3"/>
  </si>
  <si>
    <t>事業
実施年度</t>
    <rPh sb="0" eb="2">
      <t>ジギョウ</t>
    </rPh>
    <rPh sb="3" eb="5">
      <t>ジッシ</t>
    </rPh>
    <rPh sb="5" eb="7">
      <t>ネンド</t>
    </rPh>
    <phoneticPr fontId="3"/>
  </si>
  <si>
    <t>ポイント計</t>
    <rPh sb="4" eb="5">
      <t>ケイ</t>
    </rPh>
    <phoneticPr fontId="3"/>
  </si>
  <si>
    <t>例</t>
    <rPh sb="0" eb="1">
      <t>レイ</t>
    </rPh>
    <phoneticPr fontId="3"/>
  </si>
  <si>
    <t xml:space="preserve">備考
</t>
    <rPh sb="0" eb="2">
      <t>ビコウ</t>
    </rPh>
    <phoneticPr fontId="3"/>
  </si>
  <si>
    <t>基金要望額
（国費（円））</t>
    <rPh sb="0" eb="2">
      <t>キキン</t>
    </rPh>
    <rPh sb="2" eb="4">
      <t>ヨウボウ</t>
    </rPh>
    <rPh sb="4" eb="5">
      <t>ガク</t>
    </rPh>
    <rPh sb="7" eb="9">
      <t>コクヒ</t>
    </rPh>
    <rPh sb="10" eb="11">
      <t>エン</t>
    </rPh>
    <phoneticPr fontId="3"/>
  </si>
  <si>
    <t>取組メニュー</t>
    <rPh sb="0" eb="2">
      <t>トリクミ</t>
    </rPh>
    <phoneticPr fontId="3"/>
  </si>
  <si>
    <t>取組メニュー（生産基盤強化対策）</t>
    <rPh sb="0" eb="2">
      <t>トリクミ</t>
    </rPh>
    <rPh sb="7" eb="15">
      <t>セイサンキバンキョウカタイサク</t>
    </rPh>
    <phoneticPr fontId="3"/>
  </si>
  <si>
    <t>1_農業用ハウスの再整備・改修</t>
    <rPh sb="2" eb="5">
      <t>ノウギョウヨウ</t>
    </rPh>
    <rPh sb="9" eb="12">
      <t>サイセイビ</t>
    </rPh>
    <rPh sb="13" eb="15">
      <t>カイシュウ</t>
    </rPh>
    <phoneticPr fontId="3"/>
  </si>
  <si>
    <t>2_果樹園・茶園の再整備・改修</t>
    <rPh sb="2" eb="5">
      <t>カジュエン</t>
    </rPh>
    <rPh sb="6" eb="8">
      <t>チャエン</t>
    </rPh>
    <rPh sb="9" eb="12">
      <t>サイセイビ</t>
    </rPh>
    <rPh sb="13" eb="15">
      <t>カイシュウ</t>
    </rPh>
    <phoneticPr fontId="3"/>
  </si>
  <si>
    <t>3_農業機械の再整備・改良</t>
    <rPh sb="2" eb="4">
      <t>ノウギョウ</t>
    </rPh>
    <rPh sb="4" eb="6">
      <t>キカイ</t>
    </rPh>
    <rPh sb="7" eb="10">
      <t>サイセイビ</t>
    </rPh>
    <rPh sb="11" eb="13">
      <t>カイリョウ</t>
    </rPh>
    <phoneticPr fontId="3"/>
  </si>
  <si>
    <t>4_生産装置の継承・強化に向けた取組</t>
    <rPh sb="2" eb="4">
      <t>セイサン</t>
    </rPh>
    <rPh sb="4" eb="6">
      <t>ソウチ</t>
    </rPh>
    <rPh sb="7" eb="9">
      <t>ケイショウ</t>
    </rPh>
    <rPh sb="10" eb="12">
      <t>キョウカ</t>
    </rPh>
    <rPh sb="13" eb="14">
      <t>ム</t>
    </rPh>
    <rPh sb="16" eb="18">
      <t>トリクミ</t>
    </rPh>
    <phoneticPr fontId="3"/>
  </si>
  <si>
    <t>5_生産技術の継承・普及に向けた取組</t>
    <rPh sb="2" eb="4">
      <t>セイサン</t>
    </rPh>
    <rPh sb="4" eb="6">
      <t>ギジュツ</t>
    </rPh>
    <rPh sb="7" eb="9">
      <t>ケイショウ</t>
    </rPh>
    <rPh sb="10" eb="12">
      <t>フキュウ</t>
    </rPh>
    <rPh sb="13" eb="14">
      <t>ム</t>
    </rPh>
    <rPh sb="16" eb="18">
      <t>トリクミ</t>
    </rPh>
    <phoneticPr fontId="3"/>
  </si>
  <si>
    <t>6_全国的な土づくりの展開</t>
    <rPh sb="2" eb="5">
      <t>ゼンコクテキ</t>
    </rPh>
    <rPh sb="6" eb="7">
      <t>ツチ</t>
    </rPh>
    <rPh sb="11" eb="13">
      <t>テンカイ</t>
    </rPh>
    <phoneticPr fontId="3"/>
  </si>
  <si>
    <t>主な取組内容</t>
    <rPh sb="0" eb="1">
      <t>オモ</t>
    </rPh>
    <rPh sb="2" eb="4">
      <t>トリクミ</t>
    </rPh>
    <rPh sb="4" eb="6">
      <t>ナイヨウ</t>
    </rPh>
    <phoneticPr fontId="3"/>
  </si>
  <si>
    <t>都道府県加算</t>
    <rPh sb="0" eb="4">
      <t>トドウフケン</t>
    </rPh>
    <rPh sb="4" eb="6">
      <t>カサン</t>
    </rPh>
    <phoneticPr fontId="3"/>
  </si>
  <si>
    <r>
      <t>基金要望額計</t>
    </r>
    <r>
      <rPr>
        <sz val="9"/>
        <rFont val="ＭＳ Ｐゴシック"/>
        <family val="3"/>
        <charset val="128"/>
      </rPr>
      <t xml:space="preserve">
</t>
    </r>
    <r>
      <rPr>
        <sz val="11"/>
        <rFont val="ＭＳ Ｐゴシック"/>
        <family val="3"/>
        <charset val="128"/>
      </rPr>
      <t>（円）</t>
    </r>
    <rPh sb="0" eb="2">
      <t>キキン</t>
    </rPh>
    <rPh sb="2" eb="4">
      <t>ヨウボウ</t>
    </rPh>
    <rPh sb="4" eb="5">
      <t>ガク</t>
    </rPh>
    <rPh sb="5" eb="6">
      <t>ケイ</t>
    </rPh>
    <rPh sb="8" eb="9">
      <t>エン</t>
    </rPh>
    <phoneticPr fontId="3"/>
  </si>
  <si>
    <t>水稲</t>
    <rPh sb="0" eb="2">
      <t>スイトウ</t>
    </rPh>
    <phoneticPr fontId="3"/>
  </si>
  <si>
    <t>助成対象作物名</t>
    <rPh sb="0" eb="2">
      <t>ジョセイ</t>
    </rPh>
    <phoneticPr fontId="3"/>
  </si>
  <si>
    <t>ばれいしょ</t>
    <phoneticPr fontId="3"/>
  </si>
  <si>
    <t>○○講習会参加費
【成果目標：10a当たり販売額の20%増加】</t>
    <rPh sb="2" eb="5">
      <t>コウシュウカイ</t>
    </rPh>
    <rPh sb="5" eb="8">
      <t>サンカヒ</t>
    </rPh>
    <rPh sb="10" eb="12">
      <t>セイカ</t>
    </rPh>
    <rPh sb="12" eb="14">
      <t>モクヒョウ</t>
    </rPh>
    <rPh sb="18" eb="19">
      <t>ア</t>
    </rPh>
    <rPh sb="21" eb="24">
      <t>ハンバイガク</t>
    </rPh>
    <rPh sb="28" eb="30">
      <t>ゾウカ</t>
    </rPh>
    <phoneticPr fontId="3"/>
  </si>
  <si>
    <t>【記載上の注意】
　１．取組主体ごとに記載してください。
　２．必ず別表２－２に基づくポイントを付けてください。
　３．優先順位は、同ポイントの場合に付けてください。なお、同一順位の付与は認めません。</t>
    <rPh sb="1" eb="3">
      <t>キサイ</t>
    </rPh>
    <rPh sb="3" eb="4">
      <t>ジョウ</t>
    </rPh>
    <rPh sb="5" eb="7">
      <t>チュウイ</t>
    </rPh>
    <rPh sb="12" eb="14">
      <t>トリクミ</t>
    </rPh>
    <rPh sb="14" eb="16">
      <t>シュタイ</t>
    </rPh>
    <rPh sb="19" eb="21">
      <t>キサイ</t>
    </rPh>
    <rPh sb="32" eb="33">
      <t>カナラ</t>
    </rPh>
    <rPh sb="34" eb="36">
      <t>ベッピョウ</t>
    </rPh>
    <rPh sb="40" eb="41">
      <t>モト</t>
    </rPh>
    <rPh sb="48" eb="49">
      <t>ツ</t>
    </rPh>
    <rPh sb="60" eb="62">
      <t>ユウセン</t>
    </rPh>
    <rPh sb="62" eb="64">
      <t>ジュンイ</t>
    </rPh>
    <rPh sb="66" eb="67">
      <t>ドウ</t>
    </rPh>
    <rPh sb="72" eb="74">
      <t>バアイ</t>
    </rPh>
    <rPh sb="75" eb="76">
      <t>ツ</t>
    </rPh>
    <phoneticPr fontId="3"/>
  </si>
  <si>
    <t>別添様式１　調査表　（産地生産基盤パワーアップ事業基金事業【収益性向上対策】の要望額調査）</t>
    <rPh sb="0" eb="4">
      <t>ベッテンヨウシキ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39" eb="41">
      <t>ヨウボウ</t>
    </rPh>
    <rPh sb="41" eb="42">
      <t>ガク</t>
    </rPh>
    <rPh sb="42" eb="44">
      <t>チョウサ</t>
    </rPh>
    <phoneticPr fontId="3"/>
  </si>
  <si>
    <t>重点品目ポイント</t>
    <rPh sb="0" eb="2">
      <t>ジュウテン</t>
    </rPh>
    <rPh sb="2" eb="4">
      <t>ヒンモク</t>
    </rPh>
    <phoneticPr fontId="3"/>
  </si>
  <si>
    <t>注：「1_農業用ハウスの再整備・改修」～「3_農業機械の再整備・改良の取組」を実施する上で「産地における継承・強化体制の構築」の取組（「4_生産装置の継承・強化に向けた取組」又は同様の既存の取組）が必須となることに留意の上、優先順位を設定すること。</t>
    <rPh sb="0" eb="1">
      <t>チュウ</t>
    </rPh>
    <rPh sb="5" eb="8">
      <t>ノウギョウヨウ</t>
    </rPh>
    <rPh sb="12" eb="15">
      <t>サイセイビ</t>
    </rPh>
    <rPh sb="16" eb="18">
      <t>カイシュウ</t>
    </rPh>
    <rPh sb="35" eb="37">
      <t>トリクミ</t>
    </rPh>
    <rPh sb="39" eb="41">
      <t>ジッシ</t>
    </rPh>
    <rPh sb="43" eb="44">
      <t>ウエ</t>
    </rPh>
    <rPh sb="64" eb="66">
      <t>トリクミ</t>
    </rPh>
    <rPh sb="87" eb="88">
      <t>マタ</t>
    </rPh>
    <rPh sb="89" eb="91">
      <t>ドウヨウ</t>
    </rPh>
    <rPh sb="92" eb="94">
      <t>キゾン</t>
    </rPh>
    <rPh sb="95" eb="97">
      <t>トリクミ</t>
    </rPh>
    <rPh sb="99" eb="101">
      <t>ヒッス</t>
    </rPh>
    <rPh sb="107" eb="109">
      <t>リュウイ</t>
    </rPh>
    <rPh sb="110" eb="111">
      <t>ウエ</t>
    </rPh>
    <rPh sb="112" eb="114">
      <t>ユウセン</t>
    </rPh>
    <rPh sb="114" eb="116">
      <t>ジュンイ</t>
    </rPh>
    <rPh sb="117" eb="119">
      <t>セッテイ</t>
    </rPh>
    <phoneticPr fontId="3"/>
  </si>
  <si>
    <t>2_果樹園・茶園の再整備・改修
4_生産装置の継承・強化に向けた取組</t>
    <rPh sb="2" eb="5">
      <t>カジュエン</t>
    </rPh>
    <rPh sb="6" eb="8">
      <t>チャエン</t>
    </rPh>
    <rPh sb="9" eb="12">
      <t>サイセイビ</t>
    </rPh>
    <rPh sb="13" eb="15">
      <t>カイシュウ</t>
    </rPh>
    <phoneticPr fontId="3"/>
  </si>
  <si>
    <t>・省力樹形への改植（○○ha）、果樹棚資材購入
・広報用資料作成○○部、セミナー開催○回</t>
    <rPh sb="1" eb="3">
      <t>ショウリョク</t>
    </rPh>
    <rPh sb="3" eb="5">
      <t>ジュケイ</t>
    </rPh>
    <rPh sb="7" eb="9">
      <t>カイショク</t>
    </rPh>
    <rPh sb="16" eb="19">
      <t>カジュダナ</t>
    </rPh>
    <rPh sb="19" eb="21">
      <t>シザイ</t>
    </rPh>
    <rPh sb="21" eb="23">
      <t>コウニュウ</t>
    </rPh>
    <phoneticPr fontId="3"/>
  </si>
  <si>
    <t>○○農事組合法人
○○地域再生協議会</t>
    <rPh sb="2" eb="4">
      <t>ノウジ</t>
    </rPh>
    <rPh sb="4" eb="6">
      <t>クミアイ</t>
    </rPh>
    <rPh sb="6" eb="8">
      <t>ホウジン</t>
    </rPh>
    <phoneticPr fontId="3"/>
  </si>
  <si>
    <t>【記載上の注意】
　１．同一地域で複数の取組を実施する場合（「1_農業用ハウスの再整備・改修」～「3_農業機械の再整備・改良の取組」と「4_生産装置の継承・強化に向けた取組」を同一協議会内で一体的に取り組む場合等）は、取組を１行にまとめて記載してください。
　２．必ず優先順位を付けてください。なお、同一順位の付与は認めません。</t>
    <rPh sb="1" eb="3">
      <t>キサイ</t>
    </rPh>
    <rPh sb="3" eb="4">
      <t>ジョウ</t>
    </rPh>
    <rPh sb="5" eb="7">
      <t>チュウイ</t>
    </rPh>
    <rPh sb="12" eb="14">
      <t>ドウイツ</t>
    </rPh>
    <rPh sb="14" eb="16">
      <t>チイキ</t>
    </rPh>
    <rPh sb="17" eb="19">
      <t>フクスウ</t>
    </rPh>
    <rPh sb="20" eb="22">
      <t>トリクミ</t>
    </rPh>
    <rPh sb="23" eb="25">
      <t>ジッシ</t>
    </rPh>
    <rPh sb="27" eb="29">
      <t>バアイ</t>
    </rPh>
    <rPh sb="99" eb="100">
      <t>ト</t>
    </rPh>
    <rPh sb="101" eb="102">
      <t>ク</t>
    </rPh>
    <rPh sb="105" eb="106">
      <t>トウ</t>
    </rPh>
    <rPh sb="109" eb="111">
      <t>トリクミ</t>
    </rPh>
    <rPh sb="113" eb="114">
      <t>ギョウ</t>
    </rPh>
    <rPh sb="119" eb="121">
      <t>キサイ</t>
    </rPh>
    <rPh sb="132" eb="133">
      <t>カナラ</t>
    </rPh>
    <rPh sb="134" eb="136">
      <t>ユウセン</t>
    </rPh>
    <rPh sb="136" eb="138">
      <t>ジュンイ</t>
    </rPh>
    <rPh sb="139" eb="140">
      <t>ツ</t>
    </rPh>
    <phoneticPr fontId="3"/>
  </si>
  <si>
    <t>スマート農業対象機械の種類、内容</t>
    <rPh sb="4" eb="6">
      <t>ノウギョウ</t>
    </rPh>
    <rPh sb="6" eb="8">
      <t>タイショウ</t>
    </rPh>
    <rPh sb="8" eb="10">
      <t>キカイ</t>
    </rPh>
    <rPh sb="11" eb="13">
      <t>シュルイ</t>
    </rPh>
    <rPh sb="14" eb="16">
      <t>ナイヨウ</t>
    </rPh>
    <phoneticPr fontId="3"/>
  </si>
  <si>
    <t>スマート農業推進枠　（対象は、別表１－１「支援の対象とするロボット技術・ICT」参照）</t>
    <rPh sb="4" eb="6">
      <t>ノウギョウ</t>
    </rPh>
    <rPh sb="6" eb="8">
      <t>スイシン</t>
    </rPh>
    <rPh sb="8" eb="9">
      <t>ワク</t>
    </rPh>
    <rPh sb="11" eb="13">
      <t>タイショウ</t>
    </rPh>
    <rPh sb="15" eb="17">
      <t>ベッピョウ</t>
    </rPh>
    <rPh sb="21" eb="23">
      <t>シエン</t>
    </rPh>
    <rPh sb="24" eb="26">
      <t>タイショウ</t>
    </rPh>
    <rPh sb="33" eb="35">
      <t>ギジュツ</t>
    </rPh>
    <rPh sb="40" eb="42">
      <t>サンショウ</t>
    </rPh>
    <phoneticPr fontId="3"/>
  </si>
  <si>
    <t>導入・定着の取組の主な内容
【成果目標を併せてご記載ください。】</t>
    <rPh sb="0" eb="2">
      <t>ドウニュウ</t>
    </rPh>
    <rPh sb="3" eb="5">
      <t>テイチャク</t>
    </rPh>
    <rPh sb="6" eb="8">
      <t>トリクミ</t>
    </rPh>
    <rPh sb="9" eb="10">
      <t>オモ</t>
    </rPh>
    <rPh sb="11" eb="13">
      <t>ナイヨウ</t>
    </rPh>
    <rPh sb="15" eb="17">
      <t>セイカ</t>
    </rPh>
    <rPh sb="17" eb="19">
      <t>モクヒョウ</t>
    </rPh>
    <rPh sb="20" eb="21">
      <t>アワ</t>
    </rPh>
    <rPh sb="24" eb="26">
      <t>キサイ</t>
    </rPh>
    <phoneticPr fontId="3"/>
  </si>
  <si>
    <t>△△市</t>
    <rPh sb="2" eb="3">
      <t>シ</t>
    </rPh>
    <phoneticPr fontId="3"/>
  </si>
  <si>
    <t>△△地域再生協議会</t>
    <rPh sb="2" eb="4">
      <t>チイキ</t>
    </rPh>
    <rPh sb="4" eb="6">
      <t>サイセイ</t>
    </rPh>
    <rPh sb="6" eb="9">
      <t>キョウギカイ</t>
    </rPh>
    <phoneticPr fontId="3"/>
  </si>
  <si>
    <t>△△農事組合法人</t>
    <rPh sb="2" eb="4">
      <t>ノウジ</t>
    </rPh>
    <rPh sb="4" eb="6">
      <t>クミアイ</t>
    </rPh>
    <rPh sb="6" eb="8">
      <t>ホウジン</t>
    </rPh>
    <phoneticPr fontId="3"/>
  </si>
  <si>
    <t>いちご</t>
    <phoneticPr fontId="3"/>
  </si>
  <si>
    <t>△△　△△</t>
  </si>
  <si>
    <t>ネギ</t>
  </si>
  <si>
    <t>○○　○〇</t>
  </si>
  <si>
    <t>□□農事組合法人</t>
    <rPh sb="2" eb="4">
      <t>ノウジ</t>
    </rPh>
    <rPh sb="4" eb="6">
      <t>クミアイ</t>
    </rPh>
    <rPh sb="6" eb="8">
      <t>ホウジン</t>
    </rPh>
    <phoneticPr fontId="3"/>
  </si>
  <si>
    <t>別添様式２　調査表　（産地生産基盤パワーアップ事業基金事業【収益性向上対策】のうち施設園芸エネルギー転換枠の要望額調査）</t>
    <rPh sb="0" eb="4">
      <t>ベッテンヨウシキ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5">
      <t>シセツエンゲイ</t>
    </rPh>
    <rPh sb="50" eb="53">
      <t>テンカンワク</t>
    </rPh>
    <rPh sb="54" eb="56">
      <t>ヨウボウ</t>
    </rPh>
    <rPh sb="56" eb="57">
      <t>ガク</t>
    </rPh>
    <rPh sb="57" eb="59">
      <t>チョウサ</t>
    </rPh>
    <phoneticPr fontId="3"/>
  </si>
  <si>
    <t>○○　○○</t>
    <phoneticPr fontId="3"/>
  </si>
  <si>
    <t>ヒートポンプ○台、内張カーテン</t>
    <rPh sb="7" eb="8">
      <t>ダイ</t>
    </rPh>
    <rPh sb="9" eb="11">
      <t>ウチバリ</t>
    </rPh>
    <phoneticPr fontId="3"/>
  </si>
  <si>
    <t>成果目標ポイント</t>
    <rPh sb="0" eb="2">
      <t>セイカ</t>
    </rPh>
    <rPh sb="2" eb="4">
      <t>モクヒョウ</t>
    </rPh>
    <phoneticPr fontId="3"/>
  </si>
  <si>
    <t>波及性</t>
    <rPh sb="0" eb="3">
      <t>ハキュウセイ</t>
    </rPh>
    <phoneticPr fontId="3"/>
  </si>
  <si>
    <t>実効性</t>
    <rPh sb="0" eb="3">
      <t>ジッコウセイ</t>
    </rPh>
    <phoneticPr fontId="3"/>
  </si>
  <si>
    <t>輸出優先枠との連携</t>
    <rPh sb="0" eb="2">
      <t>ユシュツ</t>
    </rPh>
    <rPh sb="2" eb="4">
      <t>ユウセン</t>
    </rPh>
    <rPh sb="4" eb="5">
      <t>ワク</t>
    </rPh>
    <rPh sb="7" eb="9">
      <t>レンケイ</t>
    </rPh>
    <phoneticPr fontId="3"/>
  </si>
  <si>
    <t>生産支援事業（施設園芸エネルギー転換枠）</t>
    <rPh sb="0" eb="2">
      <t>セイサン</t>
    </rPh>
    <rPh sb="2" eb="4">
      <t>シエン</t>
    </rPh>
    <rPh sb="4" eb="6">
      <t>ジギョウ</t>
    </rPh>
    <rPh sb="7" eb="11">
      <t>シセツエンゲイ</t>
    </rPh>
    <rPh sb="16" eb="19">
      <t>テンカンワク</t>
    </rPh>
    <phoneticPr fontId="3"/>
  </si>
  <si>
    <t>別添様式３　調査表　（産地生産基盤パワーアップ事業基金事業【収益性向上対策】のうち持続的畑作確立枠要望額調査）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4">
      <t>ジゾクテキ</t>
    </rPh>
    <rPh sb="44" eb="46">
      <t>ハタサク</t>
    </rPh>
    <rPh sb="46" eb="48">
      <t>カクリツ</t>
    </rPh>
    <rPh sb="48" eb="49">
      <t>ワク</t>
    </rPh>
    <rPh sb="49" eb="51">
      <t>ヨウボウ</t>
    </rPh>
    <rPh sb="51" eb="52">
      <t>ガク</t>
    </rPh>
    <rPh sb="52" eb="54">
      <t>チョウサ</t>
    </rPh>
    <phoneticPr fontId="3"/>
  </si>
  <si>
    <t>生産支援事業（持続的畑作確立枠）</t>
    <rPh sb="0" eb="2">
      <t>セイサン</t>
    </rPh>
    <rPh sb="2" eb="4">
      <t>シエン</t>
    </rPh>
    <rPh sb="4" eb="6">
      <t>ジギョウ</t>
    </rPh>
    <rPh sb="7" eb="10">
      <t>ジゾクテキ</t>
    </rPh>
    <rPh sb="10" eb="12">
      <t>ハタサク</t>
    </rPh>
    <rPh sb="12" eb="14">
      <t>カクリツ</t>
    </rPh>
    <rPh sb="14" eb="15">
      <t>ワク</t>
    </rPh>
    <phoneticPr fontId="3"/>
  </si>
  <si>
    <t>【記載上の注意】
　１．事業区分ごと、取組主体ごとに記載してください。
　２．必ず共通9に基づくポイントを付けてください。
　３．優先順位は、同ポイントの場合の優先順位を付けてください。なお、同一順位の付与は認めません。</t>
    <rPh sb="1" eb="3">
      <t>キサイ</t>
    </rPh>
    <rPh sb="3" eb="4">
      <t>ジョウ</t>
    </rPh>
    <rPh sb="5" eb="7">
      <t>チュウイ</t>
    </rPh>
    <rPh sb="12" eb="14">
      <t>ジギョウ</t>
    </rPh>
    <rPh sb="14" eb="16">
      <t>クブン</t>
    </rPh>
    <rPh sb="19" eb="21">
      <t>トリクミ</t>
    </rPh>
    <rPh sb="21" eb="23">
      <t>シュタイ</t>
    </rPh>
    <rPh sb="26" eb="28">
      <t>キサイ</t>
    </rPh>
    <rPh sb="39" eb="40">
      <t>カナラ</t>
    </rPh>
    <rPh sb="41" eb="43">
      <t>キョウツウ</t>
    </rPh>
    <rPh sb="45" eb="46">
      <t>モト</t>
    </rPh>
    <rPh sb="53" eb="54">
      <t>ツ</t>
    </rPh>
    <rPh sb="65" eb="67">
      <t>ユウセン</t>
    </rPh>
    <rPh sb="67" eb="69">
      <t>ジュンイ</t>
    </rPh>
    <rPh sb="71" eb="72">
      <t>ドウ</t>
    </rPh>
    <rPh sb="77" eb="79">
      <t>バアイ</t>
    </rPh>
    <rPh sb="80" eb="82">
      <t>ユウセン</t>
    </rPh>
    <rPh sb="82" eb="84">
      <t>ジュンイ</t>
    </rPh>
    <rPh sb="85" eb="86">
      <t>ツ</t>
    </rPh>
    <phoneticPr fontId="3"/>
  </si>
  <si>
    <t>産パ計画の対象作物名</t>
    <rPh sb="0" eb="1">
      <t>サン</t>
    </rPh>
    <rPh sb="2" eb="4">
      <t>ケイカク</t>
    </rPh>
    <phoneticPr fontId="3"/>
  </si>
  <si>
    <t>てん菜、小豆、ばれいしょ</t>
    <rPh sb="2" eb="3">
      <t>サイ</t>
    </rPh>
    <rPh sb="4" eb="6">
      <t>アズキ</t>
    </rPh>
    <phoneticPr fontId="3"/>
  </si>
  <si>
    <t>管理局</t>
    <rPh sb="0" eb="3">
      <t>カンリキョク</t>
    </rPh>
    <phoneticPr fontId="3"/>
  </si>
  <si>
    <t>都道府県名</t>
    <rPh sb="0" eb="5">
      <t>トドウフケンメイ</t>
    </rPh>
    <phoneticPr fontId="3"/>
  </si>
  <si>
    <t>地域協議会名</t>
    <rPh sb="0" eb="5">
      <t>チイキキョウギカイ</t>
    </rPh>
    <rPh sb="5" eb="6">
      <t>メイ</t>
    </rPh>
    <phoneticPr fontId="3"/>
  </si>
  <si>
    <t>取組主体名</t>
    <rPh sb="0" eb="4">
      <t>トリクミシュタイ</t>
    </rPh>
    <rPh sb="4" eb="5">
      <t>メイ</t>
    </rPh>
    <phoneticPr fontId="3"/>
  </si>
  <si>
    <t>対象作物名</t>
    <rPh sb="0" eb="5">
      <t>タイショウサクモツメイ</t>
    </rPh>
    <phoneticPr fontId="3"/>
  </si>
  <si>
    <t>取組主体分類</t>
    <rPh sb="0" eb="4">
      <t>トリクミシュタイ</t>
    </rPh>
    <rPh sb="4" eb="6">
      <t>ブンルイ</t>
    </rPh>
    <phoneticPr fontId="3"/>
  </si>
  <si>
    <t>開始年度</t>
    <rPh sb="0" eb="2">
      <t>カイシ</t>
    </rPh>
    <rPh sb="2" eb="4">
      <t>ネンド</t>
    </rPh>
    <phoneticPr fontId="3"/>
  </si>
  <si>
    <t>完了年度</t>
    <rPh sb="0" eb="2">
      <t>カンリョウ</t>
    </rPh>
    <rPh sb="2" eb="4">
      <t>ネンド</t>
    </rPh>
    <phoneticPr fontId="3"/>
  </si>
  <si>
    <t>06_農業者の組織する団体</t>
  </si>
  <si>
    <t>備考</t>
    <rPh sb="0" eb="2">
      <t>ビコウ</t>
    </rPh>
    <phoneticPr fontId="3"/>
  </si>
  <si>
    <t>成果目標項目</t>
    <rPh sb="0" eb="4">
      <t>セイカモクヒョウ</t>
    </rPh>
    <rPh sb="4" eb="6">
      <t>コウモク</t>
    </rPh>
    <phoneticPr fontId="3"/>
  </si>
  <si>
    <t>指導・検討会等</t>
    <rPh sb="0" eb="2">
      <t>シドウ</t>
    </rPh>
    <rPh sb="3" eb="7">
      <t>ケントウカイトウ</t>
    </rPh>
    <phoneticPr fontId="3"/>
  </si>
  <si>
    <t>効果確認のための土壌分析</t>
    <rPh sb="0" eb="4">
      <t>コウカカクニン</t>
    </rPh>
    <rPh sb="8" eb="12">
      <t>ドジョウブンセキ</t>
    </rPh>
    <phoneticPr fontId="3"/>
  </si>
  <si>
    <t>補助率が1/2以内の取組</t>
    <rPh sb="0" eb="3">
      <t>ホジョリツ</t>
    </rPh>
    <rPh sb="7" eb="9">
      <t>イナイ</t>
    </rPh>
    <rPh sb="10" eb="12">
      <t>トリクミ</t>
    </rPh>
    <phoneticPr fontId="3"/>
  </si>
  <si>
    <t>取組・費用内訳</t>
    <rPh sb="0" eb="2">
      <t>トリクミ</t>
    </rPh>
    <rPh sb="3" eb="5">
      <t>ヒヨウ</t>
    </rPh>
    <rPh sb="5" eb="7">
      <t>ウチワケ</t>
    </rPh>
    <phoneticPr fontId="3"/>
  </si>
  <si>
    <t>緑肥種類</t>
    <rPh sb="0" eb="2">
      <t>リョクヒ</t>
    </rPh>
    <rPh sb="2" eb="4">
      <t>シュルイ</t>
    </rPh>
    <phoneticPr fontId="3"/>
  </si>
  <si>
    <t>堆肥種類</t>
    <rPh sb="0" eb="4">
      <t>タイヒシュルイ</t>
    </rPh>
    <phoneticPr fontId="3"/>
  </si>
  <si>
    <t>●●農業協同組合</t>
    <rPh sb="2" eb="8">
      <t>ノウギョウキョウドウクミアイ</t>
    </rPh>
    <phoneticPr fontId="3"/>
  </si>
  <si>
    <t>●●地域再生協議会</t>
    <rPh sb="2" eb="4">
      <t>チイキ</t>
    </rPh>
    <rPh sb="4" eb="6">
      <t>サイセイ</t>
    </rPh>
    <rPh sb="6" eb="9">
      <t>キョウギカイ</t>
    </rPh>
    <phoneticPr fontId="3"/>
  </si>
  <si>
    <t>大豆</t>
    <rPh sb="0" eb="2">
      <t>ダイズ</t>
    </rPh>
    <phoneticPr fontId="3"/>
  </si>
  <si>
    <t>木炭（もみ殻炭）</t>
    <rPh sb="0" eb="2">
      <t>モクタン</t>
    </rPh>
    <rPh sb="5" eb="7">
      <t>ガラタン</t>
    </rPh>
    <phoneticPr fontId="3"/>
  </si>
  <si>
    <t>堆肥、ペレット堆肥</t>
    <rPh sb="7" eb="9">
      <t>タイヒ</t>
    </rPh>
    <phoneticPr fontId="3"/>
  </si>
  <si>
    <t>開始
年度</t>
    <rPh sb="0" eb="2">
      <t>カイシ</t>
    </rPh>
    <rPh sb="3" eb="5">
      <t>ネンド</t>
    </rPh>
    <phoneticPr fontId="3"/>
  </si>
  <si>
    <t>完了
年度</t>
    <rPh sb="0" eb="2">
      <t>カンリョウ</t>
    </rPh>
    <rPh sb="3" eb="5">
      <t>ネンド</t>
    </rPh>
    <phoneticPr fontId="3"/>
  </si>
  <si>
    <t>取組主体計画上の対象作物名</t>
    <rPh sb="0" eb="4">
      <t>トリクミシュタイ</t>
    </rPh>
    <rPh sb="4" eb="7">
      <t>ケイカクジョウ</t>
    </rPh>
    <rPh sb="8" eb="13">
      <t>タイショウサクモツメイ</t>
    </rPh>
    <phoneticPr fontId="3"/>
  </si>
  <si>
    <t>堆肥取組・費用内訳</t>
    <rPh sb="0" eb="2">
      <t>タイヒ</t>
    </rPh>
    <rPh sb="2" eb="4">
      <t>トリクミ</t>
    </rPh>
    <rPh sb="5" eb="7">
      <t>ヒヨウ</t>
    </rPh>
    <rPh sb="7" eb="9">
      <t>ウチワケ</t>
    </rPh>
    <phoneticPr fontId="3"/>
  </si>
  <si>
    <t>土改材種類</t>
    <rPh sb="0" eb="3">
      <t>ドカイザイ</t>
    </rPh>
    <rPh sb="3" eb="5">
      <t>シュルイ</t>
    </rPh>
    <phoneticPr fontId="3"/>
  </si>
  <si>
    <t>土改材取組・費用内訳</t>
    <rPh sb="0" eb="3">
      <t>ドカイザイ</t>
    </rPh>
    <rPh sb="3" eb="5">
      <t>トリクミ</t>
    </rPh>
    <rPh sb="6" eb="8">
      <t>ヒヨウ</t>
    </rPh>
    <rPh sb="8" eb="10">
      <t>ウチワケ</t>
    </rPh>
    <phoneticPr fontId="3"/>
  </si>
  <si>
    <t>緑肥種類</t>
    <rPh sb="0" eb="4">
      <t>リョクヒシュルイ</t>
    </rPh>
    <phoneticPr fontId="3"/>
  </si>
  <si>
    <t>緑肥取組・費用内訳</t>
    <rPh sb="0" eb="2">
      <t>リョクヒ</t>
    </rPh>
    <rPh sb="2" eb="4">
      <t>トリクミ</t>
    </rPh>
    <rPh sb="5" eb="7">
      <t>ヒヨウ</t>
    </rPh>
    <rPh sb="7" eb="9">
      <t>ウチワケ</t>
    </rPh>
    <phoneticPr fontId="3"/>
  </si>
  <si>
    <t>土壌分析取組・費用内訳</t>
    <rPh sb="0" eb="4">
      <t>ドジョウブンセキ</t>
    </rPh>
    <rPh sb="4" eb="6">
      <t>トリクミ</t>
    </rPh>
    <rPh sb="7" eb="9">
      <t>ヒヨウ</t>
    </rPh>
    <rPh sb="9" eb="11">
      <t>ウチワケ</t>
    </rPh>
    <phoneticPr fontId="3"/>
  </si>
  <si>
    <t>指導検討取組・費用内訳</t>
    <rPh sb="0" eb="2">
      <t>シドウ</t>
    </rPh>
    <rPh sb="2" eb="4">
      <t>ケントウ</t>
    </rPh>
    <rPh sb="4" eb="6">
      <t>トリクミ</t>
    </rPh>
    <rPh sb="7" eb="9">
      <t>ヒヨウ</t>
    </rPh>
    <rPh sb="9" eb="11">
      <t>ウチワケ</t>
    </rPh>
    <phoneticPr fontId="3"/>
  </si>
  <si>
    <t>リース機械・費用内訳</t>
    <rPh sb="3" eb="5">
      <t>キカイ</t>
    </rPh>
    <rPh sb="6" eb="8">
      <t>ヒヨウ</t>
    </rPh>
    <rPh sb="8" eb="10">
      <t>ウチワケ</t>
    </rPh>
    <phoneticPr fontId="3"/>
  </si>
  <si>
    <t>注１：取組が2か年にわたる場合は、開始年度にR5、完了年度にR6のように記載すること。取組が1年のみの場合は、開始年度と完了年度にR5のように記載すること。</t>
    <rPh sb="0" eb="1">
      <t>チュウ</t>
    </rPh>
    <rPh sb="3" eb="5">
      <t>トリクミ</t>
    </rPh>
    <rPh sb="8" eb="9">
      <t>ネン</t>
    </rPh>
    <rPh sb="13" eb="15">
      <t>バアイ</t>
    </rPh>
    <rPh sb="17" eb="21">
      <t>カイシネンド</t>
    </rPh>
    <rPh sb="25" eb="29">
      <t>カンリョウネンド</t>
    </rPh>
    <rPh sb="36" eb="38">
      <t>キサイ</t>
    </rPh>
    <rPh sb="43" eb="45">
      <t>トリクミ</t>
    </rPh>
    <rPh sb="47" eb="48">
      <t>ネン</t>
    </rPh>
    <rPh sb="51" eb="53">
      <t>バアイ</t>
    </rPh>
    <rPh sb="55" eb="59">
      <t>カイシネンド</t>
    </rPh>
    <rPh sb="60" eb="64">
      <t>カンリョウネンド</t>
    </rPh>
    <rPh sb="71" eb="73">
      <t>キサイ</t>
    </rPh>
    <phoneticPr fontId="3"/>
  </si>
  <si>
    <t>ヘアリーベッチ</t>
    <phoneticPr fontId="3"/>
  </si>
  <si>
    <t>【R5年度】
取組なし
【R6年度】
・検討会：一式●●円</t>
    <rPh sb="7" eb="9">
      <t>トリクミ</t>
    </rPh>
    <rPh sb="21" eb="24">
      <t>ケントウカイ</t>
    </rPh>
    <rPh sb="25" eb="27">
      <t>イッシキ</t>
    </rPh>
    <rPh sb="29" eb="30">
      <t>エン</t>
    </rPh>
    <phoneticPr fontId="3"/>
  </si>
  <si>
    <t>注８：本事業において成果目標として改善したいと考えている土壌分析項目を記載すること（但し、要望時点では決定が難しい場合は、可能性がある項目を予定として列挙することも可）。</t>
    <rPh sb="0" eb="1">
      <t>チュウ</t>
    </rPh>
    <rPh sb="3" eb="6">
      <t>ホンジギョウ</t>
    </rPh>
    <rPh sb="10" eb="14">
      <t>セイカモクヒョウ</t>
    </rPh>
    <rPh sb="17" eb="19">
      <t>カイゼン</t>
    </rPh>
    <rPh sb="23" eb="24">
      <t>カンガ</t>
    </rPh>
    <rPh sb="28" eb="34">
      <t>ドジョウブンセキコウモク</t>
    </rPh>
    <rPh sb="35" eb="37">
      <t>キサイ</t>
    </rPh>
    <rPh sb="42" eb="43">
      <t>タダ</t>
    </rPh>
    <rPh sb="45" eb="49">
      <t>ヨウボウジテン</t>
    </rPh>
    <rPh sb="51" eb="53">
      <t>ケッテイ</t>
    </rPh>
    <rPh sb="54" eb="55">
      <t>ムズカ</t>
    </rPh>
    <rPh sb="57" eb="59">
      <t>バアイ</t>
    </rPh>
    <rPh sb="61" eb="64">
      <t>カノウセイ</t>
    </rPh>
    <rPh sb="67" eb="69">
      <t>コウモク</t>
    </rPh>
    <rPh sb="70" eb="72">
      <t>ヨテイ</t>
    </rPh>
    <rPh sb="75" eb="77">
      <t>レッキョ</t>
    </rPh>
    <rPh sb="82" eb="83">
      <t>カ</t>
    </rPh>
    <phoneticPr fontId="3"/>
  </si>
  <si>
    <t>可給態窒素、ち密度、EC</t>
    <rPh sb="0" eb="5">
      <t>カキュウタイチッソ</t>
    </rPh>
    <rPh sb="8" eb="9">
      <t>ド</t>
    </rPh>
    <phoneticPr fontId="3"/>
  </si>
  <si>
    <r>
      <t>事業実施年度</t>
    </r>
    <r>
      <rPr>
        <b/>
        <vertAlign val="superscript"/>
        <sz val="12"/>
        <rFont val="ＭＳ Ｐゴシック"/>
        <family val="3"/>
        <charset val="128"/>
      </rPr>
      <t>注１</t>
    </r>
    <rPh sb="0" eb="2">
      <t>ジギョウ</t>
    </rPh>
    <rPh sb="2" eb="6">
      <t>ジッシネンド</t>
    </rPh>
    <rPh sb="6" eb="7">
      <t>チュウ</t>
    </rPh>
    <phoneticPr fontId="3"/>
  </si>
  <si>
    <r>
      <t>実証ほ場の実面積</t>
    </r>
    <r>
      <rPr>
        <b/>
        <vertAlign val="superscript"/>
        <sz val="12"/>
        <rFont val="ＭＳ Ｐゴシック"/>
        <family val="3"/>
        <charset val="128"/>
      </rPr>
      <t>注２、注３</t>
    </r>
    <rPh sb="0" eb="2">
      <t>ジッショウ</t>
    </rPh>
    <rPh sb="3" eb="4">
      <t>ジョウ</t>
    </rPh>
    <rPh sb="5" eb="6">
      <t>ジツ</t>
    </rPh>
    <rPh sb="6" eb="8">
      <t>メンセキ</t>
    </rPh>
    <rPh sb="8" eb="9">
      <t>チュウ</t>
    </rPh>
    <rPh sb="11" eb="12">
      <t>チュウ</t>
    </rPh>
    <phoneticPr fontId="3"/>
  </si>
  <si>
    <r>
      <t>主な取組内容</t>
    </r>
    <r>
      <rPr>
        <b/>
        <vertAlign val="superscript"/>
        <sz val="12"/>
        <rFont val="ＭＳ Ｐゴシック"/>
        <family val="3"/>
        <charset val="128"/>
      </rPr>
      <t>注４</t>
    </r>
    <rPh sb="0" eb="1">
      <t>オモ</t>
    </rPh>
    <rPh sb="2" eb="4">
      <t>トリクミ</t>
    </rPh>
    <rPh sb="4" eb="6">
      <t>ナイヨウ</t>
    </rPh>
    <rPh sb="6" eb="7">
      <t>チュウ</t>
    </rPh>
    <phoneticPr fontId="3"/>
  </si>
  <si>
    <r>
      <t>補助率が定額の取組</t>
    </r>
    <r>
      <rPr>
        <b/>
        <vertAlign val="superscript"/>
        <sz val="12"/>
        <rFont val="ＭＳ Ｐゴシック"/>
        <family val="3"/>
        <charset val="128"/>
      </rPr>
      <t>注５</t>
    </r>
    <rPh sb="0" eb="3">
      <t>ホジョリツ</t>
    </rPh>
    <rPh sb="4" eb="6">
      <t>テイガク</t>
    </rPh>
    <rPh sb="7" eb="9">
      <t>トリクミ</t>
    </rPh>
    <rPh sb="9" eb="10">
      <t>チュウ</t>
    </rPh>
    <phoneticPr fontId="3"/>
  </si>
  <si>
    <r>
      <t>堆肥種類</t>
    </r>
    <r>
      <rPr>
        <b/>
        <vertAlign val="superscript"/>
        <sz val="12"/>
        <rFont val="ＭＳ Ｐゴシック"/>
        <family val="3"/>
        <charset val="128"/>
      </rPr>
      <t>注６</t>
    </r>
    <rPh sb="0" eb="4">
      <t>タイヒシュルイ</t>
    </rPh>
    <rPh sb="4" eb="5">
      <t>チュウ</t>
    </rPh>
    <phoneticPr fontId="3"/>
  </si>
  <si>
    <r>
      <t>土壌改良資材種類</t>
    </r>
    <r>
      <rPr>
        <b/>
        <vertAlign val="superscript"/>
        <sz val="12"/>
        <rFont val="ＭＳ Ｐゴシック"/>
        <family val="3"/>
        <charset val="128"/>
      </rPr>
      <t>注７</t>
    </r>
    <rPh sb="0" eb="6">
      <t>ドジョウカイリョウシザイ</t>
    </rPh>
    <rPh sb="6" eb="8">
      <t>シュルイ</t>
    </rPh>
    <rPh sb="8" eb="9">
      <t>チュウ</t>
    </rPh>
    <phoneticPr fontId="3"/>
  </si>
  <si>
    <r>
      <t>成果目標とする土壌分析項目（予定含む）</t>
    </r>
    <r>
      <rPr>
        <b/>
        <vertAlign val="superscript"/>
        <sz val="12"/>
        <rFont val="ＭＳ Ｐゴシック"/>
        <family val="3"/>
        <charset val="128"/>
      </rPr>
      <t>注８</t>
    </r>
    <rPh sb="0" eb="4">
      <t>セイカモクヒョウ</t>
    </rPh>
    <rPh sb="7" eb="9">
      <t>ドジョウ</t>
    </rPh>
    <rPh sb="9" eb="13">
      <t>ブンセキコウモク</t>
    </rPh>
    <rPh sb="14" eb="16">
      <t>ヨテイ</t>
    </rPh>
    <rPh sb="16" eb="17">
      <t>フク</t>
    </rPh>
    <rPh sb="19" eb="20">
      <t>チュウ</t>
    </rPh>
    <phoneticPr fontId="3"/>
  </si>
  <si>
    <t>注６：本事業で対象となる堆肥は、①肥料の品質の確保等に関する法律（以下「肥料法」という。）第 22 条に基づき特殊肥料として届出がなされたもののほか、②肥料法第４条に基づき混合堆肥複合肥料として登録がなされたもの、若しくは③肥料法第 16 条の２に基づき指定混合肥料として届出がなされたもの（ただし、堆肥を配合したものに限る。）のみであることに注意すること。</t>
    <rPh sb="0" eb="1">
      <t>チュウ</t>
    </rPh>
    <rPh sb="3" eb="6">
      <t>ホンジギョウ</t>
    </rPh>
    <rPh sb="7" eb="9">
      <t>タイショウ</t>
    </rPh>
    <rPh sb="12" eb="14">
      <t>タイヒ</t>
    </rPh>
    <rPh sb="172" eb="174">
      <t>チュウイ</t>
    </rPh>
    <phoneticPr fontId="3"/>
  </si>
  <si>
    <t>①堆肥の実証的な活用による土づくり</t>
    <rPh sb="1" eb="3">
      <t>タイヒ</t>
    </rPh>
    <rPh sb="4" eb="7">
      <t>ジッショウテキ</t>
    </rPh>
    <rPh sb="8" eb="10">
      <t>カツヨウ</t>
    </rPh>
    <rPh sb="13" eb="14">
      <t>ツチ</t>
    </rPh>
    <phoneticPr fontId="3"/>
  </si>
  <si>
    <t>②土壌改良資材の実証的な活用による土づくり</t>
    <rPh sb="1" eb="7">
      <t>ドジョウカイリョウシザイ</t>
    </rPh>
    <rPh sb="8" eb="11">
      <t>ジッショウテキ</t>
    </rPh>
    <rPh sb="12" eb="14">
      <t>カツヨウ</t>
    </rPh>
    <rPh sb="17" eb="18">
      <t>ツチ</t>
    </rPh>
    <phoneticPr fontId="3"/>
  </si>
  <si>
    <t>③緑肥の実証的な活用による土づくり</t>
    <rPh sb="1" eb="3">
      <t>リョクヒ</t>
    </rPh>
    <rPh sb="4" eb="7">
      <t>ジッショウテキ</t>
    </rPh>
    <rPh sb="8" eb="10">
      <t>カツヨウ</t>
    </rPh>
    <rPh sb="13" eb="14">
      <t>ツチ</t>
    </rPh>
    <phoneticPr fontId="3"/>
  </si>
  <si>
    <t>市町村名</t>
    <rPh sb="0" eb="4">
      <t>シチョウソンメイ</t>
    </rPh>
    <phoneticPr fontId="3"/>
  </si>
  <si>
    <t>●●町</t>
    <rPh sb="2" eb="3">
      <t>マチ</t>
    </rPh>
    <phoneticPr fontId="3"/>
  </si>
  <si>
    <t>取組主体名
（取組主体計画作成者）</t>
    <rPh sb="0" eb="4">
      <t>トリクミシュタイ</t>
    </rPh>
    <rPh sb="4" eb="5">
      <t>メイ</t>
    </rPh>
    <rPh sb="8" eb="14">
      <t>トリクミシュタイケイカク</t>
    </rPh>
    <rPh sb="14" eb="17">
      <t>サクセイシャ</t>
    </rPh>
    <phoneticPr fontId="3"/>
  </si>
  <si>
    <t>地域協議会名
（産パ計画作成者）</t>
    <rPh sb="0" eb="5">
      <t>チイキキョウギカイ</t>
    </rPh>
    <rPh sb="5" eb="6">
      <t>メイ</t>
    </rPh>
    <rPh sb="9" eb="10">
      <t>サン</t>
    </rPh>
    <rPh sb="11" eb="13">
      <t>ケイカク</t>
    </rPh>
    <rPh sb="13" eb="16">
      <t>サクセイシャ</t>
    </rPh>
    <phoneticPr fontId="3"/>
  </si>
  <si>
    <t>https://www.maff.go.jp/j/kokuji_tuti/kokuji/k0000035.html</t>
    <phoneticPr fontId="3"/>
  </si>
  <si>
    <t>注４：取組によって補助率が異なるため、補助率が定額の取組と1/2以内の取組に分けた上で、取組期間中の事業費と国費を計上すること。また、取組が2か年にわたる場合は、年度毎に分けて取組・費用内訳を記載すること。</t>
    <rPh sb="0" eb="1">
      <t>チュウ</t>
    </rPh>
    <rPh sb="3" eb="5">
      <t>トリクミ</t>
    </rPh>
    <rPh sb="9" eb="12">
      <t>ホジョリツ</t>
    </rPh>
    <rPh sb="13" eb="14">
      <t>コト</t>
    </rPh>
    <rPh sb="19" eb="22">
      <t>ホジョリツ</t>
    </rPh>
    <rPh sb="23" eb="25">
      <t>テイガク</t>
    </rPh>
    <rPh sb="26" eb="28">
      <t>トリクミ</t>
    </rPh>
    <rPh sb="32" eb="34">
      <t>イナイ</t>
    </rPh>
    <rPh sb="35" eb="37">
      <t>トリクミ</t>
    </rPh>
    <rPh sb="38" eb="39">
      <t>ワ</t>
    </rPh>
    <rPh sb="41" eb="42">
      <t>ウエ</t>
    </rPh>
    <rPh sb="44" eb="48">
      <t>トリクミキカン</t>
    </rPh>
    <rPh sb="48" eb="49">
      <t>チュウ</t>
    </rPh>
    <rPh sb="50" eb="53">
      <t>ジギョウヒ</t>
    </rPh>
    <rPh sb="54" eb="56">
      <t>コクヒ</t>
    </rPh>
    <rPh sb="57" eb="59">
      <t>ケイジョウ</t>
    </rPh>
    <rPh sb="67" eb="69">
      <t>トリクミ</t>
    </rPh>
    <rPh sb="72" eb="73">
      <t>ネン</t>
    </rPh>
    <rPh sb="77" eb="79">
      <t>バアイ</t>
    </rPh>
    <rPh sb="81" eb="83">
      <t>ネンド</t>
    </rPh>
    <rPh sb="83" eb="84">
      <t>ゴト</t>
    </rPh>
    <rPh sb="85" eb="86">
      <t>ワ</t>
    </rPh>
    <rPh sb="88" eb="90">
      <t>トリクミ</t>
    </rPh>
    <rPh sb="91" eb="95">
      <t>ヒヨウウチワケ</t>
    </rPh>
    <rPh sb="96" eb="98">
      <t>キサイ</t>
    </rPh>
    <phoneticPr fontId="3"/>
  </si>
  <si>
    <r>
      <t>機械リース導入</t>
    </r>
    <r>
      <rPr>
        <b/>
        <vertAlign val="superscript"/>
        <sz val="12"/>
        <rFont val="ＭＳ Ｐゴシック"/>
        <family val="3"/>
        <charset val="128"/>
      </rPr>
      <t>注11</t>
    </r>
    <rPh sb="0" eb="2">
      <t>キカイ</t>
    </rPh>
    <rPh sb="5" eb="7">
      <t>ドウニュウ</t>
    </rPh>
    <phoneticPr fontId="3"/>
  </si>
  <si>
    <t>【記載上の注意】
　取組主体毎に記載してください（注１～11に留意）。</t>
    <rPh sb="1" eb="3">
      <t>キサイ</t>
    </rPh>
    <rPh sb="3" eb="4">
      <t>ジョウ</t>
    </rPh>
    <rPh sb="5" eb="7">
      <t>チュウイ</t>
    </rPh>
    <rPh sb="10" eb="12">
      <t>トリクミ</t>
    </rPh>
    <rPh sb="12" eb="14">
      <t>シュタイ</t>
    </rPh>
    <rPh sb="14" eb="15">
      <t>ゴト</t>
    </rPh>
    <rPh sb="16" eb="18">
      <t>キサイ</t>
    </rPh>
    <rPh sb="25" eb="26">
      <t>チュウ</t>
    </rPh>
    <rPh sb="31" eb="33">
      <t>リュウイ</t>
    </rPh>
    <phoneticPr fontId="3"/>
  </si>
  <si>
    <t>　（参考）土壌改良資材品質表示基準の対象：</t>
    <rPh sb="2" eb="4">
      <t>サンコウ</t>
    </rPh>
    <rPh sb="18" eb="20">
      <t>タイショウ</t>
    </rPh>
    <phoneticPr fontId="3"/>
  </si>
  <si>
    <t>（取組は必須）</t>
    <rPh sb="1" eb="3">
      <t>トリクミ</t>
    </rPh>
    <rPh sb="4" eb="6">
      <t>ヒッス</t>
    </rPh>
    <phoneticPr fontId="3"/>
  </si>
  <si>
    <t>（取組は任意）</t>
    <rPh sb="1" eb="3">
      <t>トリクミ</t>
    </rPh>
    <rPh sb="4" eb="6">
      <t>ニンイ</t>
    </rPh>
    <phoneticPr fontId="3"/>
  </si>
  <si>
    <t>1年目</t>
    <rPh sb="1" eb="3">
      <t>ネンメ</t>
    </rPh>
    <phoneticPr fontId="3"/>
  </si>
  <si>
    <t>2年目</t>
    <rPh sb="1" eb="3">
      <t>ネンメ</t>
    </rPh>
    <phoneticPr fontId="3"/>
  </si>
  <si>
    <t>合計面積
（ha/年）
（自動計算）</t>
    <rPh sb="0" eb="2">
      <t>ゴウケイ</t>
    </rPh>
    <rPh sb="2" eb="4">
      <t>メンセキ</t>
    </rPh>
    <phoneticPr fontId="3"/>
  </si>
  <si>
    <t>【参考】
実証ほ場面積に対する上限額（円/年）
（自動計算）</t>
    <rPh sb="1" eb="3">
      <t>サンコウ</t>
    </rPh>
    <rPh sb="5" eb="7">
      <t>ジッショウ</t>
    </rPh>
    <rPh sb="8" eb="9">
      <t>ジョウ</t>
    </rPh>
    <rPh sb="9" eb="11">
      <t>メンセキ</t>
    </rPh>
    <rPh sb="12" eb="13">
      <t>タイ</t>
    </rPh>
    <rPh sb="15" eb="18">
      <t>ジョウゲンガク</t>
    </rPh>
    <rPh sb="19" eb="20">
      <t>エン</t>
    </rPh>
    <phoneticPr fontId="3"/>
  </si>
  <si>
    <r>
      <t>事業費</t>
    </r>
    <r>
      <rPr>
        <b/>
        <vertAlign val="superscript"/>
        <sz val="12"/>
        <rFont val="ＭＳ Ｐゴシック"/>
        <family val="3"/>
        <charset val="128"/>
      </rPr>
      <t>注９</t>
    </r>
    <r>
      <rPr>
        <b/>
        <sz val="12"/>
        <rFont val="ＭＳ Ｐゴシック"/>
        <family val="3"/>
        <charset val="128"/>
      </rPr>
      <t xml:space="preserve">
（円/年）</t>
    </r>
    <rPh sb="0" eb="3">
      <t>ジギョウヒ</t>
    </rPh>
    <rPh sb="3" eb="4">
      <t>チュウ</t>
    </rPh>
    <rPh sb="7" eb="8">
      <t>エン</t>
    </rPh>
    <phoneticPr fontId="3"/>
  </si>
  <si>
    <r>
      <t>国費</t>
    </r>
    <r>
      <rPr>
        <b/>
        <vertAlign val="superscript"/>
        <sz val="12"/>
        <rFont val="ＭＳ Ｐゴシック"/>
        <family val="3"/>
        <charset val="128"/>
      </rPr>
      <t>注10</t>
    </r>
    <r>
      <rPr>
        <b/>
        <sz val="12"/>
        <rFont val="ＭＳ Ｐゴシック"/>
        <family val="3"/>
        <charset val="128"/>
      </rPr>
      <t xml:space="preserve">
（基金要望額）
（円/年）</t>
    </r>
    <rPh sb="0" eb="2">
      <t>コクヒ</t>
    </rPh>
    <rPh sb="2" eb="3">
      <t>チュウ</t>
    </rPh>
    <rPh sb="7" eb="12">
      <t>キキンヨウボウガク</t>
    </rPh>
    <rPh sb="15" eb="16">
      <t>エン</t>
    </rPh>
    <phoneticPr fontId="3"/>
  </si>
  <si>
    <t>事業実施期間合計</t>
    <rPh sb="0" eb="6">
      <t>ジギョウジッシキカン</t>
    </rPh>
    <rPh sb="6" eb="8">
      <t>ゴウケイ</t>
    </rPh>
    <phoneticPr fontId="3"/>
  </si>
  <si>
    <t>事業費
（円/年）
（自動計算）</t>
    <rPh sb="0" eb="3">
      <t>ジギョウヒ</t>
    </rPh>
    <rPh sb="5" eb="6">
      <t>エン</t>
    </rPh>
    <phoneticPr fontId="3"/>
  </si>
  <si>
    <t>国費
（基金要望額）
（円/年）
（自動計算）</t>
    <rPh sb="0" eb="2">
      <t>コクヒ</t>
    </rPh>
    <rPh sb="4" eb="9">
      <t>キキンヨウボウガク</t>
    </rPh>
    <rPh sb="12" eb="13">
      <t>エン</t>
    </rPh>
    <phoneticPr fontId="3"/>
  </si>
  <si>
    <t>【参考】
実証ほ場面積に対する上限額合計（円）
（自動計算）</t>
    <rPh sb="1" eb="3">
      <t>サンコウ</t>
    </rPh>
    <rPh sb="5" eb="7">
      <t>ジッショウ</t>
    </rPh>
    <rPh sb="8" eb="9">
      <t>ジョウ</t>
    </rPh>
    <rPh sb="9" eb="11">
      <t>メンセキ</t>
    </rPh>
    <rPh sb="12" eb="13">
      <t>タイ</t>
    </rPh>
    <rPh sb="15" eb="18">
      <t>ジョウゲンガク</t>
    </rPh>
    <rPh sb="18" eb="20">
      <t>ゴウケイ</t>
    </rPh>
    <rPh sb="21" eb="22">
      <t>エン</t>
    </rPh>
    <phoneticPr fontId="3"/>
  </si>
  <si>
    <t>注７：本事業で対象となる土壌改良資材は、①地力増進法第 11 条第１項の政令で定める種類の土壌改良資材として土壌改良資材品質表示基準に基づき適切な品質表示がなされたもの（木炭（木材や竹、もみ殻由来のもの）やバーク堆肥、ゼオライト等）又は②肥料法第 16 条の２に基づき指定混合肥料として届出がなされたもの（ただし、土壌改良資材を配合したものに限る。）のみであることに注意すること。</t>
    <rPh sb="0" eb="1">
      <t>チュウ</t>
    </rPh>
    <rPh sb="3" eb="6">
      <t>ホンジギョウ</t>
    </rPh>
    <rPh sb="7" eb="9">
      <t>タイショウ</t>
    </rPh>
    <rPh sb="12" eb="18">
      <t>ドジョウカイリョウシザイ</t>
    </rPh>
    <rPh sb="85" eb="87">
      <t>モクタン</t>
    </rPh>
    <rPh sb="88" eb="90">
      <t>モクザイ</t>
    </rPh>
    <rPh sb="91" eb="92">
      <t>タケ</t>
    </rPh>
    <rPh sb="95" eb="96">
      <t>ガラ</t>
    </rPh>
    <rPh sb="96" eb="98">
      <t>ユライ</t>
    </rPh>
    <rPh sb="106" eb="108">
      <t>タイヒ</t>
    </rPh>
    <rPh sb="114" eb="115">
      <t>トウ</t>
    </rPh>
    <rPh sb="116" eb="117">
      <t>マタ</t>
    </rPh>
    <rPh sb="183" eb="185">
      <t>チュウイ</t>
    </rPh>
    <phoneticPr fontId="3"/>
  </si>
  <si>
    <t>注９：事業費の欄には、「取組・費用内訳」欄に記入した経費の合計値を記入すること（取組が2か年にわたる場合は、1年目と2年目のそれぞれの事業費を計上すること。）。</t>
    <rPh sb="3" eb="6">
      <t>ジギョウヒ</t>
    </rPh>
    <rPh sb="7" eb="8">
      <t>ラン</t>
    </rPh>
    <rPh sb="12" eb="14">
      <t>トリクミ</t>
    </rPh>
    <rPh sb="15" eb="19">
      <t>ヒヨウウチワケ</t>
    </rPh>
    <rPh sb="20" eb="21">
      <t>ラン</t>
    </rPh>
    <rPh sb="22" eb="24">
      <t>キニュウ</t>
    </rPh>
    <rPh sb="26" eb="28">
      <t>ケイヒ</t>
    </rPh>
    <rPh sb="29" eb="32">
      <t>ゴウケイチ</t>
    </rPh>
    <rPh sb="33" eb="35">
      <t>キニュウ</t>
    </rPh>
    <rPh sb="40" eb="42">
      <t>トリクミ</t>
    </rPh>
    <rPh sb="45" eb="46">
      <t>ネン</t>
    </rPh>
    <rPh sb="50" eb="52">
      <t>バアイ</t>
    </rPh>
    <rPh sb="55" eb="57">
      <t>ネンメ</t>
    </rPh>
    <rPh sb="59" eb="61">
      <t>ネンメ</t>
    </rPh>
    <rPh sb="67" eb="70">
      <t>ジギョウヒ</t>
    </rPh>
    <rPh sb="71" eb="73">
      <t>ケイジョウ</t>
    </rPh>
    <phoneticPr fontId="3"/>
  </si>
  <si>
    <t>注10：国費の欄には、事業費のうち国費の補助を要望する経費の合計値を、補助率の範囲内で記入すること（取組が2か年にわたる場合は、1年目と2年目のそれぞれの国費を計上すること。）。</t>
    <rPh sb="4" eb="6">
      <t>コクヒ</t>
    </rPh>
    <rPh sb="11" eb="14">
      <t>ジギョウヒ</t>
    </rPh>
    <rPh sb="17" eb="19">
      <t>コクヒ</t>
    </rPh>
    <rPh sb="20" eb="22">
      <t>ホジョ</t>
    </rPh>
    <rPh sb="23" eb="25">
      <t>ヨウボウ</t>
    </rPh>
    <rPh sb="35" eb="38">
      <t>ホジョリツ</t>
    </rPh>
    <rPh sb="39" eb="42">
      <t>ハンイナイ</t>
    </rPh>
    <rPh sb="77" eb="79">
      <t>コクヒ</t>
    </rPh>
    <phoneticPr fontId="3"/>
  </si>
  <si>
    <t>注11：リース導入を行う機械がある場合は記入すること。なお、ここで言うリースとは、リース期間が産地パワーアップ計画の事業実施期間以上かつ法定耐用年数以内のものを言う。また、本体価格（税抜き）が50万円未満の農業機械は助成対象外となる。</t>
    <rPh sb="7" eb="9">
      <t>ドウニュウ</t>
    </rPh>
    <rPh sb="10" eb="11">
      <t>オコナ</t>
    </rPh>
    <rPh sb="12" eb="14">
      <t>キカイ</t>
    </rPh>
    <rPh sb="17" eb="19">
      <t>バアイ</t>
    </rPh>
    <rPh sb="20" eb="22">
      <t>キニュウ</t>
    </rPh>
    <rPh sb="33" eb="34">
      <t>イ</t>
    </rPh>
    <rPh sb="44" eb="46">
      <t>キカン</t>
    </rPh>
    <rPh sb="47" eb="49">
      <t>サンチ</t>
    </rPh>
    <rPh sb="55" eb="57">
      <t>ケイカク</t>
    </rPh>
    <rPh sb="58" eb="64">
      <t>ジギョウジッシキカン</t>
    </rPh>
    <rPh sb="64" eb="66">
      <t>イジョウ</t>
    </rPh>
    <rPh sb="68" eb="74">
      <t>ホウテイタイヨウネンスウ</t>
    </rPh>
    <rPh sb="74" eb="76">
      <t>イナイ</t>
    </rPh>
    <rPh sb="80" eb="81">
      <t>イ</t>
    </rPh>
    <rPh sb="86" eb="90">
      <t>ホンタイカカク</t>
    </rPh>
    <rPh sb="91" eb="93">
      <t>ゼイヌ</t>
    </rPh>
    <rPh sb="98" eb="100">
      <t>マンエン</t>
    </rPh>
    <rPh sb="100" eb="102">
      <t>ミマン</t>
    </rPh>
    <rPh sb="103" eb="107">
      <t>ノウギョウキカイ</t>
    </rPh>
    <rPh sb="108" eb="113">
      <t>ジョセイタイショウガイ</t>
    </rPh>
    <phoneticPr fontId="3"/>
  </si>
  <si>
    <t>注２：実証に取り組むほ場の面積を、重複なく実面積で計上すること（例えば、10アールのほ場に対して、複数の資材を投入する場合や、多毛作のため資材を年間複数回施用する場合であっても10アールと計上）。また、取組が2か年にわたる場合は、1年目と2年目のそれぞれの実面積を計上すること。</t>
    <rPh sb="0" eb="1">
      <t>チュウ</t>
    </rPh>
    <rPh sb="3" eb="5">
      <t>ジッショウ</t>
    </rPh>
    <rPh sb="6" eb="7">
      <t>ト</t>
    </rPh>
    <rPh sb="8" eb="9">
      <t>ク</t>
    </rPh>
    <rPh sb="11" eb="12">
      <t>ジョウ</t>
    </rPh>
    <rPh sb="13" eb="15">
      <t>メンセキ</t>
    </rPh>
    <rPh sb="17" eb="19">
      <t>ジュウフク</t>
    </rPh>
    <rPh sb="21" eb="24">
      <t>ジツメンセキ</t>
    </rPh>
    <rPh sb="25" eb="27">
      <t>ケイジョウ</t>
    </rPh>
    <rPh sb="32" eb="33">
      <t>タト</t>
    </rPh>
    <rPh sb="43" eb="44">
      <t>ジョウ</t>
    </rPh>
    <rPh sb="45" eb="46">
      <t>タイ</t>
    </rPh>
    <rPh sb="49" eb="51">
      <t>フクスウ</t>
    </rPh>
    <rPh sb="52" eb="54">
      <t>シザイ</t>
    </rPh>
    <rPh sb="55" eb="57">
      <t>トウニュウ</t>
    </rPh>
    <rPh sb="59" eb="61">
      <t>バアイ</t>
    </rPh>
    <rPh sb="63" eb="66">
      <t>タモウサク</t>
    </rPh>
    <rPh sb="69" eb="71">
      <t>シザイ</t>
    </rPh>
    <rPh sb="72" eb="74">
      <t>ネンカン</t>
    </rPh>
    <rPh sb="74" eb="77">
      <t>フクスウカイ</t>
    </rPh>
    <rPh sb="77" eb="79">
      <t>セヨウ</t>
    </rPh>
    <rPh sb="81" eb="83">
      <t>バアイ</t>
    </rPh>
    <rPh sb="94" eb="96">
      <t>ケイジョウ</t>
    </rPh>
    <rPh sb="116" eb="118">
      <t>ネンメ</t>
    </rPh>
    <rPh sb="120" eb="122">
      <t>ネンメ</t>
    </rPh>
    <rPh sb="128" eb="131">
      <t>ジツメンセキ</t>
    </rPh>
    <rPh sb="132" eb="134">
      <t>ケイジョウ</t>
    </rPh>
    <phoneticPr fontId="3"/>
  </si>
  <si>
    <t>1年目実証ほ場の実面積（ha）</t>
    <rPh sb="1" eb="3">
      <t>ネンメ</t>
    </rPh>
    <rPh sb="3" eb="5">
      <t>ジッショウ</t>
    </rPh>
    <rPh sb="6" eb="7">
      <t>ジョウ</t>
    </rPh>
    <rPh sb="8" eb="9">
      <t>ジツ</t>
    </rPh>
    <rPh sb="9" eb="11">
      <t>メンセキ</t>
    </rPh>
    <phoneticPr fontId="3"/>
  </si>
  <si>
    <t>1年目上限額（円）</t>
    <rPh sb="1" eb="3">
      <t>ネンメ</t>
    </rPh>
    <rPh sb="3" eb="6">
      <t>ジョウゲンガク</t>
    </rPh>
    <rPh sb="7" eb="8">
      <t>エン</t>
    </rPh>
    <phoneticPr fontId="3"/>
  </si>
  <si>
    <t>2年目実証ほ場の実面積（ha）</t>
    <rPh sb="1" eb="3">
      <t>ネンメ</t>
    </rPh>
    <rPh sb="3" eb="5">
      <t>ジッショウジョウ4</t>
    </rPh>
    <phoneticPr fontId="3"/>
  </si>
  <si>
    <t>2年目上限額（円）</t>
    <rPh sb="1" eb="3">
      <t>ネンメ</t>
    </rPh>
    <rPh sb="3" eb="6">
      <t>ジョウゲンガクエン2</t>
    </rPh>
    <phoneticPr fontId="3"/>
  </si>
  <si>
    <t>合計上限額（円）</t>
    <rPh sb="0" eb="2">
      <t>ゴウケイ</t>
    </rPh>
    <rPh sb="2" eb="5">
      <t>ジョウゲンガクエン22</t>
    </rPh>
    <phoneticPr fontId="3"/>
  </si>
  <si>
    <t>1年目定額取組事業費（円）</t>
    <rPh sb="1" eb="3">
      <t>ネンメ</t>
    </rPh>
    <rPh sb="3" eb="7">
      <t>テイガクトリクミ</t>
    </rPh>
    <rPh sb="7" eb="9">
      <t>ジギョウ</t>
    </rPh>
    <rPh sb="9" eb="10">
      <t>ヒ</t>
    </rPh>
    <rPh sb="11" eb="12">
      <t>エン</t>
    </rPh>
    <phoneticPr fontId="3"/>
  </si>
  <si>
    <t>1年目定額取組国費要望額（円）</t>
    <rPh sb="1" eb="3">
      <t>ネンメ</t>
    </rPh>
    <rPh sb="3" eb="5">
      <t>テイガク</t>
    </rPh>
    <rPh sb="5" eb="7">
      <t>トリクミ</t>
    </rPh>
    <rPh sb="7" eb="9">
      <t>コクヒ</t>
    </rPh>
    <rPh sb="9" eb="12">
      <t>ヨウボウガク</t>
    </rPh>
    <rPh sb="13" eb="14">
      <t>エン</t>
    </rPh>
    <phoneticPr fontId="3"/>
  </si>
  <si>
    <t>2年目定額取組事業費（円）</t>
    <rPh sb="1" eb="3">
      <t>ネンメ</t>
    </rPh>
    <rPh sb="3" eb="7">
      <t>テイガクトリクミジギョウ2</t>
    </rPh>
    <phoneticPr fontId="3"/>
  </si>
  <si>
    <t>2年目定額取組国費要望額（円）</t>
    <rPh sb="1" eb="3">
      <t>ネンメ</t>
    </rPh>
    <rPh sb="3" eb="5">
      <t>テイガクトリクミ3</t>
    </rPh>
    <phoneticPr fontId="3"/>
  </si>
  <si>
    <t>1年目機械リース事業費（円）</t>
    <rPh sb="1" eb="3">
      <t>ネンメ</t>
    </rPh>
    <rPh sb="3" eb="5">
      <t>キカイ</t>
    </rPh>
    <rPh sb="8" eb="11">
      <t>ジギョウヒ</t>
    </rPh>
    <rPh sb="12" eb="13">
      <t>エン</t>
    </rPh>
    <phoneticPr fontId="3"/>
  </si>
  <si>
    <t>1年目機械リース国費要望額（円）</t>
    <rPh sb="1" eb="3">
      <t>ネンメ</t>
    </rPh>
    <rPh sb="3" eb="5">
      <t>キカイ</t>
    </rPh>
    <rPh sb="8" eb="10">
      <t>コクヒ</t>
    </rPh>
    <rPh sb="10" eb="13">
      <t>ヨウボウガク</t>
    </rPh>
    <rPh sb="14" eb="15">
      <t>エン</t>
    </rPh>
    <phoneticPr fontId="3"/>
  </si>
  <si>
    <t>2年目機械リース事業費（円）</t>
    <rPh sb="1" eb="3">
      <t>ネンメ</t>
    </rPh>
    <rPh sb="3" eb="5">
      <t>キカイジギョウヒ2</t>
    </rPh>
    <phoneticPr fontId="3"/>
  </si>
  <si>
    <t>2年目機械リース国費要望額（円）</t>
    <rPh sb="1" eb="3">
      <t>ネンメ</t>
    </rPh>
    <rPh sb="3" eb="5">
      <t>キカイコクヒ3</t>
    </rPh>
    <phoneticPr fontId="3"/>
  </si>
  <si>
    <t>1年目合計事業費（円）</t>
    <rPh sb="1" eb="3">
      <t>ネンメ</t>
    </rPh>
    <rPh sb="3" eb="5">
      <t>ゴウケイ</t>
    </rPh>
    <rPh sb="5" eb="8">
      <t>ジギョウヒ</t>
    </rPh>
    <rPh sb="9" eb="10">
      <t>エン</t>
    </rPh>
    <phoneticPr fontId="3"/>
  </si>
  <si>
    <t>1年目合計国費要望額（円）</t>
    <rPh sb="1" eb="3">
      <t>ネンメ</t>
    </rPh>
    <rPh sb="3" eb="5">
      <t>ゴウケイ</t>
    </rPh>
    <rPh sb="5" eb="7">
      <t>コクヒ</t>
    </rPh>
    <rPh sb="7" eb="10">
      <t>ヨウボウガク</t>
    </rPh>
    <rPh sb="11" eb="12">
      <t>エン</t>
    </rPh>
    <phoneticPr fontId="3"/>
  </si>
  <si>
    <t>2年目合計事業費（円）</t>
    <rPh sb="1" eb="3">
      <t>ネンメ</t>
    </rPh>
    <rPh sb="3" eb="5">
      <t>ゴウケイジギョウヒ2</t>
    </rPh>
    <phoneticPr fontId="3"/>
  </si>
  <si>
    <t>2年目合計国費要望額（円）</t>
    <rPh sb="1" eb="3">
      <t>ネンメ</t>
    </rPh>
    <rPh sb="3" eb="5">
      <t>ゴウケイコクヒ3</t>
    </rPh>
    <phoneticPr fontId="3"/>
  </si>
  <si>
    <t>事業期間合計事業費（円）</t>
    <rPh sb="0" eb="4">
      <t>ジギョウキカン</t>
    </rPh>
    <rPh sb="4" eb="6">
      <t>ゴウケイジギョウヒ4</t>
    </rPh>
    <phoneticPr fontId="3"/>
  </si>
  <si>
    <t>事業期間合計国費要望額（円）</t>
    <rPh sb="0" eb="4">
      <t>ジギョウキカン</t>
    </rPh>
    <rPh sb="4" eb="6">
      <t>ゴウケイコクヒ5</t>
    </rPh>
    <phoneticPr fontId="3"/>
  </si>
  <si>
    <t>エラーチェック</t>
    <phoneticPr fontId="3"/>
  </si>
  <si>
    <t>エラーチェック2</t>
  </si>
  <si>
    <t>取組主体計画を位置付ける産パ計画の対象市町村名</t>
    <rPh sb="0" eb="4">
      <t>トリクミシュタイ</t>
    </rPh>
    <rPh sb="4" eb="6">
      <t>ケイカク</t>
    </rPh>
    <rPh sb="7" eb="10">
      <t>イチヅ</t>
    </rPh>
    <rPh sb="12" eb="13">
      <t>サン</t>
    </rPh>
    <rPh sb="14" eb="16">
      <t>ケイカク</t>
    </rPh>
    <rPh sb="17" eb="19">
      <t>タイショウ</t>
    </rPh>
    <rPh sb="19" eb="23">
      <t>シチョウソンメイ</t>
    </rPh>
    <phoneticPr fontId="3"/>
  </si>
  <si>
    <t>エラーチェック3</t>
  </si>
  <si>
    <t>エラーチェック1</t>
    <phoneticPr fontId="3"/>
  </si>
  <si>
    <t>エラーチェック4</t>
  </si>
  <si>
    <t>エラーチェック5</t>
  </si>
  <si>
    <t>エラーチェック6</t>
  </si>
  <si>
    <t>①補助率が定額の取組の１年目の国費が事業費を越えていないか。</t>
    <rPh sb="8" eb="10">
      <t>トリクミ</t>
    </rPh>
    <rPh sb="12" eb="14">
      <t>ネンメ</t>
    </rPh>
    <rPh sb="15" eb="17">
      <t>コクヒ</t>
    </rPh>
    <rPh sb="18" eb="21">
      <t>ジギョウヒ</t>
    </rPh>
    <rPh sb="22" eb="23">
      <t>コ</t>
    </rPh>
    <phoneticPr fontId="3"/>
  </si>
  <si>
    <t>②補助率が定額の取組の２年目の国費が事業費を越えていないか。</t>
    <rPh sb="8" eb="10">
      <t>トリクミ</t>
    </rPh>
    <rPh sb="12" eb="14">
      <t>ネンメ</t>
    </rPh>
    <rPh sb="15" eb="17">
      <t>コクヒ</t>
    </rPh>
    <rPh sb="18" eb="21">
      <t>ジギョウヒ</t>
    </rPh>
    <rPh sb="22" eb="23">
      <t>コ</t>
    </rPh>
    <phoneticPr fontId="3"/>
  </si>
  <si>
    <t>③補助率が定額の取組の１年目の国費が上限額を越えていないか。</t>
    <rPh sb="8" eb="10">
      <t>トリクミ</t>
    </rPh>
    <rPh sb="12" eb="14">
      <t>ネンメ</t>
    </rPh>
    <rPh sb="15" eb="17">
      <t>コクヒ</t>
    </rPh>
    <rPh sb="18" eb="21">
      <t>ジョウゲンガク</t>
    </rPh>
    <rPh sb="22" eb="23">
      <t>コ</t>
    </rPh>
    <phoneticPr fontId="3"/>
  </si>
  <si>
    <t>④補助率が定額の取組の２年目の国費が上限額を越えていないか。</t>
    <rPh sb="8" eb="10">
      <t>トリクミ</t>
    </rPh>
    <rPh sb="12" eb="14">
      <t>ネンメ</t>
    </rPh>
    <rPh sb="15" eb="17">
      <t>コクヒ</t>
    </rPh>
    <rPh sb="18" eb="21">
      <t>ジョウゲンガク</t>
    </rPh>
    <rPh sb="22" eb="23">
      <t>コ</t>
    </rPh>
    <phoneticPr fontId="3"/>
  </si>
  <si>
    <t>⑤補助率が1/2以内の取組の１年目の国費が事業費の1/2を越えていないか。</t>
    <rPh sb="8" eb="10">
      <t>イナイ</t>
    </rPh>
    <rPh sb="11" eb="13">
      <t>トリクミ</t>
    </rPh>
    <rPh sb="15" eb="17">
      <t>ネンメ</t>
    </rPh>
    <rPh sb="18" eb="20">
      <t>コクヒ</t>
    </rPh>
    <rPh sb="21" eb="24">
      <t>ジギョウヒ</t>
    </rPh>
    <rPh sb="29" eb="30">
      <t>コ</t>
    </rPh>
    <phoneticPr fontId="3"/>
  </si>
  <si>
    <t>⑥補助率が1/2以内の取組の２年目の国費が事業費の1/2を越えていないか。</t>
    <rPh sb="8" eb="10">
      <t>イナイ</t>
    </rPh>
    <rPh sb="11" eb="13">
      <t>トリクミ</t>
    </rPh>
    <rPh sb="15" eb="17">
      <t>ネンメ</t>
    </rPh>
    <rPh sb="18" eb="20">
      <t>コクヒ</t>
    </rPh>
    <rPh sb="21" eb="24">
      <t>ジギョウヒ</t>
    </rPh>
    <rPh sb="29" eb="30">
      <t>コ</t>
    </rPh>
    <phoneticPr fontId="3"/>
  </si>
  <si>
    <t>④バイオ炭の実証的な活用による土づくり</t>
    <rPh sb="4" eb="5">
      <t>タン</t>
    </rPh>
    <rPh sb="6" eb="9">
      <t>ジッショウテキ</t>
    </rPh>
    <rPh sb="10" eb="12">
      <t>カツヨウ</t>
    </rPh>
    <rPh sb="15" eb="16">
      <t>ツチ</t>
    </rPh>
    <phoneticPr fontId="3"/>
  </si>
  <si>
    <t>バイオ炭取組・費用内訳</t>
    <rPh sb="3" eb="4">
      <t>タン</t>
    </rPh>
    <phoneticPr fontId="3"/>
  </si>
  <si>
    <t>（①～④いずれか１つは必須、複数取り組むかは任意）</t>
    <rPh sb="11" eb="13">
      <t>ヒッス</t>
    </rPh>
    <rPh sb="14" eb="16">
      <t>フクスウ</t>
    </rPh>
    <rPh sb="16" eb="17">
      <t>ト</t>
    </rPh>
    <rPh sb="18" eb="19">
      <t>ク</t>
    </rPh>
    <rPh sb="22" eb="24">
      <t>ニンイ</t>
    </rPh>
    <phoneticPr fontId="3"/>
  </si>
  <si>
    <t>バイオ炭原料</t>
    <rPh sb="3" eb="4">
      <t>タン</t>
    </rPh>
    <rPh sb="4" eb="6">
      <t>ゲンリョウ</t>
    </rPh>
    <phoneticPr fontId="3"/>
  </si>
  <si>
    <t>果樹剪定枝</t>
    <rPh sb="0" eb="2">
      <t>カジュ</t>
    </rPh>
    <rPh sb="2" eb="5">
      <t>センテイシ</t>
    </rPh>
    <phoneticPr fontId="3"/>
  </si>
  <si>
    <r>
      <rPr>
        <b/>
        <sz val="12"/>
        <color rgb="FFFF0000"/>
        <rFont val="ＭＳ Ｐゴシック"/>
        <family val="3"/>
        <charset val="128"/>
      </rPr>
      <t>ペレット堆肥を施用</t>
    </r>
    <r>
      <rPr>
        <b/>
        <sz val="12"/>
        <color theme="1"/>
        <rFont val="ＭＳ Ｐゴシック"/>
        <family val="3"/>
        <charset val="128"/>
      </rPr>
      <t>する</t>
    </r>
    <r>
      <rPr>
        <b/>
        <sz val="12"/>
        <rFont val="ＭＳ Ｐゴシック"/>
        <family val="3"/>
        <charset val="128"/>
      </rPr>
      <t>実証ほ場
（ha/年）
（上限単価35,000円/10a/年）</t>
    </r>
    <rPh sb="4" eb="6">
      <t>タイヒ</t>
    </rPh>
    <rPh sb="7" eb="9">
      <t>セヨウ</t>
    </rPh>
    <rPh sb="11" eb="13">
      <t>ジッショウ</t>
    </rPh>
    <rPh sb="14" eb="15">
      <t>ジョウ</t>
    </rPh>
    <rPh sb="20" eb="21">
      <t>ネン</t>
    </rPh>
    <rPh sb="25" eb="27">
      <t>ジョウゲン</t>
    </rPh>
    <rPh sb="27" eb="29">
      <t>タンカ</t>
    </rPh>
    <rPh sb="35" eb="36">
      <t>エン</t>
    </rPh>
    <rPh sb="41" eb="42">
      <t>ネン</t>
    </rPh>
    <phoneticPr fontId="3"/>
  </si>
  <si>
    <r>
      <rPr>
        <b/>
        <sz val="12"/>
        <color rgb="FF0000FF"/>
        <rFont val="ＭＳ Ｐゴシック"/>
        <family val="3"/>
        <charset val="128"/>
      </rPr>
      <t>ペレット堆肥以外を施用</t>
    </r>
    <r>
      <rPr>
        <b/>
        <sz val="12"/>
        <color theme="1"/>
        <rFont val="ＭＳ Ｐゴシック"/>
        <family val="3"/>
        <charset val="128"/>
      </rPr>
      <t>する</t>
    </r>
    <r>
      <rPr>
        <b/>
        <sz val="12"/>
        <rFont val="ＭＳ Ｐゴシック"/>
        <family val="3"/>
        <charset val="128"/>
      </rPr>
      <t>実証ほ場
（ha/年）
（上限単価30,000円/10a/年）</t>
    </r>
    <rPh sb="4" eb="6">
      <t>タイヒ</t>
    </rPh>
    <rPh sb="6" eb="8">
      <t>イガイ</t>
    </rPh>
    <rPh sb="9" eb="11">
      <t>セヨウ</t>
    </rPh>
    <rPh sb="13" eb="15">
      <t>ジッショウ</t>
    </rPh>
    <rPh sb="16" eb="17">
      <t>ジョウ</t>
    </rPh>
    <phoneticPr fontId="3"/>
  </si>
  <si>
    <t>1年目ペレット施用実面積（ha）</t>
    <rPh sb="1" eb="3">
      <t>ネンメ</t>
    </rPh>
    <rPh sb="7" eb="9">
      <t>セヨウ</t>
    </rPh>
    <rPh sb="9" eb="12">
      <t>ジツメンセキ</t>
    </rPh>
    <phoneticPr fontId="3"/>
  </si>
  <si>
    <t>1年目ペレット以外施用実面積（ha）</t>
    <rPh sb="1" eb="3">
      <t>ネンメ</t>
    </rPh>
    <rPh sb="7" eb="9">
      <t>イガイ</t>
    </rPh>
    <rPh sb="9" eb="11">
      <t>セヨウ</t>
    </rPh>
    <rPh sb="11" eb="12">
      <t>ジツ</t>
    </rPh>
    <rPh sb="12" eb="14">
      <t>メンセキ</t>
    </rPh>
    <phoneticPr fontId="3"/>
  </si>
  <si>
    <t>2年目ペレット施用実面積（ha）</t>
    <rPh sb="1" eb="3">
      <t>ネンメ</t>
    </rPh>
    <rPh sb="7" eb="9">
      <t>セヨウ</t>
    </rPh>
    <rPh sb="9" eb="10">
      <t>ジツ</t>
    </rPh>
    <rPh sb="10" eb="12">
      <t>メンセキ</t>
    </rPh>
    <phoneticPr fontId="3"/>
  </si>
  <si>
    <t>2年目ペレット以外施用実面積（ha）</t>
    <rPh sb="1" eb="3">
      <t>ネンメ</t>
    </rPh>
    <rPh sb="7" eb="9">
      <t>イガイ</t>
    </rPh>
    <rPh sb="9" eb="11">
      <t>セヨウ</t>
    </rPh>
    <rPh sb="11" eb="12">
      <t>ジツ</t>
    </rPh>
    <rPh sb="12" eb="14">
      <t>メンセキ</t>
    </rPh>
    <phoneticPr fontId="3"/>
  </si>
  <si>
    <r>
      <rPr>
        <b/>
        <sz val="12"/>
        <color rgb="FFFF0000"/>
        <rFont val="ＭＳ Ｐゴシック"/>
        <family val="3"/>
        <charset val="128"/>
      </rPr>
      <t>ペレット堆肥を施用</t>
    </r>
    <r>
      <rPr>
        <b/>
        <sz val="12"/>
        <color theme="1"/>
        <rFont val="ＭＳ Ｐゴシック"/>
        <family val="3"/>
        <charset val="128"/>
      </rPr>
      <t>する</t>
    </r>
    <r>
      <rPr>
        <b/>
        <sz val="12"/>
        <rFont val="ＭＳ Ｐゴシック"/>
        <family val="3"/>
        <charset val="128"/>
      </rPr>
      <t>実証ほ場
（ha/年）
（上限単価35,000円/10a/年）</t>
    </r>
    <rPh sb="7" eb="9">
      <t>セヨウ</t>
    </rPh>
    <rPh sb="9" eb="11">
      <t>ジッショウ</t>
    </rPh>
    <rPh sb="12" eb="13">
      <t>ジョウ</t>
    </rPh>
    <rPh sb="18" eb="19">
      <t>ネン</t>
    </rPh>
    <rPh sb="23" eb="25">
      <t>ジョウゲン</t>
    </rPh>
    <rPh sb="25" eb="27">
      <t>タンカ</t>
    </rPh>
    <rPh sb="33" eb="34">
      <t>エン</t>
    </rPh>
    <rPh sb="39" eb="40">
      <t>ネン</t>
    </rPh>
    <phoneticPr fontId="3"/>
  </si>
  <si>
    <r>
      <t>注３：計上に当たっては、上限交付単価が異なる「</t>
    </r>
    <r>
      <rPr>
        <sz val="14"/>
        <color rgb="FFFF0000"/>
        <rFont val="UD デジタル 教科書体 NK-R"/>
        <family val="1"/>
        <charset val="128"/>
      </rPr>
      <t>ペレット堆肥を施用</t>
    </r>
    <r>
      <rPr>
        <sz val="14"/>
        <rFont val="UD デジタル 教科書体 NK-R"/>
        <family val="1"/>
        <charset val="128"/>
      </rPr>
      <t>する実証ほ場」と「</t>
    </r>
    <r>
      <rPr>
        <sz val="14"/>
        <color rgb="FF0000FF"/>
        <rFont val="UD デジタル 教科書体 NK-R"/>
        <family val="1"/>
        <charset val="128"/>
      </rPr>
      <t>ペレット堆肥以外を施用</t>
    </r>
    <r>
      <rPr>
        <sz val="14"/>
        <rFont val="UD デジタル 教科書体 NK-R"/>
        <family val="1"/>
        <charset val="128"/>
      </rPr>
      <t>する実証ほ場」に分けて計上すること。同一ほ場に対して複数の資材を組み合わせて実証を行う場合であっても、ペレット堆肥を散布しているほ場は「ペレット堆肥を散布する実証ほ場」として計上すること。</t>
    </r>
    <rPh sb="0" eb="1">
      <t>チュウ</t>
    </rPh>
    <rPh sb="30" eb="32">
      <t>セヨウ</t>
    </rPh>
    <rPh sb="45" eb="47">
      <t>タイヒ</t>
    </rPh>
    <rPh sb="47" eb="49">
      <t>イガイ</t>
    </rPh>
    <rPh sb="50" eb="52">
      <t>セヨウ</t>
    </rPh>
    <rPh sb="107" eb="109">
      <t>タイヒ</t>
    </rPh>
    <rPh sb="110" eb="112">
      <t>サンプ</t>
    </rPh>
    <rPh sb="117" eb="118">
      <t>ジョウ</t>
    </rPh>
    <rPh sb="124" eb="126">
      <t>タイヒ</t>
    </rPh>
    <rPh sb="127" eb="129">
      <t>サンプ</t>
    </rPh>
    <rPh sb="131" eb="133">
      <t>ジッショウ</t>
    </rPh>
    <rPh sb="134" eb="135">
      <t>ジョウ</t>
    </rPh>
    <rPh sb="139" eb="141">
      <t>ケイジョウ</t>
    </rPh>
    <phoneticPr fontId="3"/>
  </si>
  <si>
    <t>注５：堆肥・土壌改良資材・緑肥・バイオ炭別に、実証に使用する資材の種類をすべて列挙し、資材の種類毎に取組と費用の内訳を記載すること（例えば、堆肥と緑肥に取り組む場合は、「堆肥の実証的な活用による土づくり」と「緑肥の実証的な活用による土づくり」に必要事項を記入し、「土壌改良資材の実証的な活用による土づくり」「バイオ炭の実証的な活用による土づくり」は記入不要）。</t>
    <rPh sb="0" eb="1">
      <t>チュウ</t>
    </rPh>
    <rPh sb="3" eb="5">
      <t>タイヒ</t>
    </rPh>
    <rPh sb="6" eb="8">
      <t>ドジョウ</t>
    </rPh>
    <rPh sb="8" eb="10">
      <t>カイリョウ</t>
    </rPh>
    <rPh sb="10" eb="12">
      <t>シザイ</t>
    </rPh>
    <rPh sb="13" eb="15">
      <t>リョクヒ</t>
    </rPh>
    <rPh sb="19" eb="20">
      <t>タン</t>
    </rPh>
    <rPh sb="20" eb="21">
      <t>ベツ</t>
    </rPh>
    <rPh sb="23" eb="25">
      <t>ジッショウ</t>
    </rPh>
    <rPh sb="26" eb="28">
      <t>シヨウ</t>
    </rPh>
    <rPh sb="30" eb="32">
      <t>シザイ</t>
    </rPh>
    <rPh sb="33" eb="35">
      <t>シュルイ</t>
    </rPh>
    <rPh sb="39" eb="41">
      <t>レッキョ</t>
    </rPh>
    <rPh sb="43" eb="45">
      <t>トリクミ</t>
    </rPh>
    <rPh sb="46" eb="48">
      <t>ヒヨウ</t>
    </rPh>
    <rPh sb="49" eb="51">
      <t>ウチワケ</t>
    </rPh>
    <rPh sb="52" eb="54">
      <t>キサイ</t>
    </rPh>
    <rPh sb="66" eb="67">
      <t>タト</t>
    </rPh>
    <rPh sb="70" eb="72">
      <t>タイヒ</t>
    </rPh>
    <rPh sb="73" eb="75">
      <t>リョクヒ</t>
    </rPh>
    <rPh sb="76" eb="77">
      <t>ト</t>
    </rPh>
    <rPh sb="78" eb="79">
      <t>ク</t>
    </rPh>
    <rPh sb="80" eb="82">
      <t>バアイ</t>
    </rPh>
    <rPh sb="85" eb="87">
      <t>タイヒ</t>
    </rPh>
    <rPh sb="88" eb="91">
      <t>ジッショウテキ</t>
    </rPh>
    <rPh sb="92" eb="94">
      <t>カツヨウ</t>
    </rPh>
    <rPh sb="97" eb="98">
      <t>ツチ</t>
    </rPh>
    <rPh sb="104" eb="106">
      <t>リョクヒ</t>
    </rPh>
    <rPh sb="107" eb="110">
      <t>ジッショウテキ</t>
    </rPh>
    <rPh sb="111" eb="113">
      <t>カツヨウ</t>
    </rPh>
    <rPh sb="116" eb="117">
      <t>ツチ</t>
    </rPh>
    <rPh sb="122" eb="126">
      <t>ヒツヨウジコウ</t>
    </rPh>
    <rPh sb="127" eb="129">
      <t>キニュウ</t>
    </rPh>
    <rPh sb="132" eb="138">
      <t>ドジョウカイリョウシザイ</t>
    </rPh>
    <rPh sb="139" eb="142">
      <t>ジッショウテキ</t>
    </rPh>
    <rPh sb="143" eb="145">
      <t>カツヨウ</t>
    </rPh>
    <rPh sb="148" eb="149">
      <t>ツチ</t>
    </rPh>
    <rPh sb="157" eb="158">
      <t>タン</t>
    </rPh>
    <rPh sb="159" eb="162">
      <t>ジッショウテキ</t>
    </rPh>
    <rPh sb="163" eb="165">
      <t>カツヨウ</t>
    </rPh>
    <rPh sb="168" eb="169">
      <t>ツチ</t>
    </rPh>
    <rPh sb="174" eb="176">
      <t>キニュウ</t>
    </rPh>
    <rPh sb="176" eb="178">
      <t>フヨウ</t>
    </rPh>
    <phoneticPr fontId="3"/>
  </si>
  <si>
    <t>イチゴ</t>
    <phoneticPr fontId="3"/>
  </si>
  <si>
    <t>-</t>
    <phoneticPr fontId="3"/>
  </si>
  <si>
    <t>面積の拡大</t>
    <rPh sb="0" eb="2">
      <t>メンセキ</t>
    </rPh>
    <rPh sb="3" eb="5">
      <t>カクダイ</t>
    </rPh>
    <phoneticPr fontId="3"/>
  </si>
  <si>
    <t>経営面積等の拡大</t>
    <rPh sb="4" eb="5">
      <t>トウ</t>
    </rPh>
    <rPh sb="6" eb="8">
      <t>カクダイ</t>
    </rPh>
    <phoneticPr fontId="3"/>
  </si>
  <si>
    <t>地域のモデルとなる農業機械等</t>
    <phoneticPr fontId="3"/>
  </si>
  <si>
    <t>パイプハウス【〇棟、〇m²】</t>
    <rPh sb="8" eb="9">
      <t>トウ</t>
    </rPh>
    <phoneticPr fontId="3"/>
  </si>
  <si>
    <t>主な資材名【導入数】</t>
    <rPh sb="0" eb="1">
      <t>オモ</t>
    </rPh>
    <rPh sb="2" eb="5">
      <t>シザイメイ</t>
    </rPh>
    <rPh sb="6" eb="8">
      <t>ドウニュウ</t>
    </rPh>
    <rPh sb="8" eb="9">
      <t>スウ</t>
    </rPh>
    <phoneticPr fontId="3"/>
  </si>
  <si>
    <t>農業機械等</t>
    <rPh sb="0" eb="2">
      <t>ノウギョウ</t>
    </rPh>
    <rPh sb="2" eb="4">
      <t>キカイ</t>
    </rPh>
    <rPh sb="4" eb="5">
      <t>トウ</t>
    </rPh>
    <phoneticPr fontId="3"/>
  </si>
  <si>
    <t>生産資材</t>
    <rPh sb="0" eb="2">
      <t>セイサン</t>
    </rPh>
    <rPh sb="2" eb="4">
      <t>シザイ</t>
    </rPh>
    <phoneticPr fontId="3"/>
  </si>
  <si>
    <t>自動かん水装置【一式】</t>
    <rPh sb="0" eb="2">
      <t>ジドウ</t>
    </rPh>
    <rPh sb="4" eb="5">
      <t>スイ</t>
    </rPh>
    <rPh sb="5" eb="7">
      <t>ソウチ</t>
    </rPh>
    <rPh sb="8" eb="10">
      <t>イッシキ</t>
    </rPh>
    <phoneticPr fontId="3"/>
  </si>
  <si>
    <t>導入する理由
（機械を導入する場合選択してください。リースの場合記載不要です。）</t>
    <rPh sb="0" eb="2">
      <t>ドウニュウ</t>
    </rPh>
    <rPh sb="4" eb="6">
      <t>リユウ</t>
    </rPh>
    <rPh sb="8" eb="10">
      <t>キカイ</t>
    </rPh>
    <rPh sb="11" eb="13">
      <t>ドウニュウ</t>
    </rPh>
    <rPh sb="15" eb="17">
      <t>バアイ</t>
    </rPh>
    <rPh sb="17" eb="19">
      <t>センタク</t>
    </rPh>
    <rPh sb="30" eb="32">
      <t>バアイ</t>
    </rPh>
    <rPh sb="32" eb="36">
      <t>キサイフヨウ</t>
    </rPh>
    <phoneticPr fontId="3"/>
  </si>
  <si>
    <t>導入する理由
（機械を導入する場合選択してください。リースの場合記載不要です。）</t>
    <phoneticPr fontId="3"/>
  </si>
  <si>
    <t>オート田植機【〇台】</t>
    <rPh sb="3" eb="5">
      <t>タウエ</t>
    </rPh>
    <rPh sb="5" eb="6">
      <t>キ</t>
    </rPh>
    <rPh sb="8" eb="9">
      <t>ダイ</t>
    </rPh>
    <phoneticPr fontId="3"/>
  </si>
  <si>
    <r>
      <t>国費</t>
    </r>
    <r>
      <rPr>
        <sz val="9"/>
        <color theme="1"/>
        <rFont val="ＭＳ Ｐゴシック"/>
        <family val="3"/>
        <charset val="128"/>
      </rPr>
      <t xml:space="preserve">
（基金要望額）</t>
    </r>
    <r>
      <rPr>
        <sz val="11"/>
        <color theme="1"/>
        <rFont val="ＭＳ Ｐゴシック"/>
        <family val="3"/>
        <charset val="128"/>
      </rPr>
      <t xml:space="preserve">
（円）</t>
    </r>
    <rPh sb="0" eb="2">
      <t>コクヒ</t>
    </rPh>
    <rPh sb="4" eb="6">
      <t>キキン</t>
    </rPh>
    <rPh sb="6" eb="8">
      <t>ヨウボウ</t>
    </rPh>
    <rPh sb="8" eb="9">
      <t>ガク</t>
    </rPh>
    <rPh sb="12" eb="13">
      <t>エン</t>
    </rPh>
    <phoneticPr fontId="3"/>
  </si>
  <si>
    <t>別添様式４　調査表　（産地生産基盤パワーアップ事業基金事業【収益性向上対策】のうち土地利用型作物種子枠要望額調査）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6">
      <t>トチリヨウガタ</t>
    </rPh>
    <rPh sb="46" eb="48">
      <t>サクモツ</t>
    </rPh>
    <rPh sb="48" eb="50">
      <t>シュシ</t>
    </rPh>
    <rPh sb="50" eb="51">
      <t>ワク</t>
    </rPh>
    <rPh sb="51" eb="53">
      <t>ヨウボウ</t>
    </rPh>
    <rPh sb="53" eb="54">
      <t>ガク</t>
    </rPh>
    <rPh sb="54" eb="56">
      <t>チョウサ</t>
    </rPh>
    <phoneticPr fontId="3"/>
  </si>
  <si>
    <t>【記載上の注意】
　１．取組主体ごとに記載してください。
　２．必ず別表２－3に基づくポイントを付けてください。
　３．優先順位は、同ポイントの場合に付けてください。なお、同一順位の付与は認めません。</t>
    <rPh sb="1" eb="3">
      <t>キサイ</t>
    </rPh>
    <rPh sb="3" eb="4">
      <t>ジョウ</t>
    </rPh>
    <rPh sb="5" eb="7">
      <t>チュウイ</t>
    </rPh>
    <rPh sb="12" eb="14">
      <t>トリクミ</t>
    </rPh>
    <rPh sb="14" eb="16">
      <t>シュタイ</t>
    </rPh>
    <rPh sb="19" eb="21">
      <t>キサイ</t>
    </rPh>
    <rPh sb="32" eb="33">
      <t>カナラ</t>
    </rPh>
    <rPh sb="34" eb="36">
      <t>ベッピョウ</t>
    </rPh>
    <rPh sb="40" eb="41">
      <t>モト</t>
    </rPh>
    <rPh sb="48" eb="49">
      <t>ツ</t>
    </rPh>
    <rPh sb="60" eb="62">
      <t>ユウセン</t>
    </rPh>
    <rPh sb="62" eb="64">
      <t>ジュンイ</t>
    </rPh>
    <rPh sb="66" eb="67">
      <t>ドウ</t>
    </rPh>
    <rPh sb="72" eb="74">
      <t>バアイ</t>
    </rPh>
    <rPh sb="75" eb="76">
      <t>ツ</t>
    </rPh>
    <phoneticPr fontId="3"/>
  </si>
  <si>
    <t>品種取組加算</t>
    <rPh sb="0" eb="2">
      <t>ヒンシュ</t>
    </rPh>
    <rPh sb="2" eb="4">
      <t>トリクミ</t>
    </rPh>
    <rPh sb="4" eb="6">
      <t>カサン</t>
    </rPh>
    <phoneticPr fontId="3"/>
  </si>
  <si>
    <t>水稲種子</t>
    <rPh sb="0" eb="4">
      <t>スイトウシュシ</t>
    </rPh>
    <phoneticPr fontId="3"/>
  </si>
  <si>
    <t>生産支援事業（土地利用型作物種子枠）</t>
    <rPh sb="0" eb="2">
      <t>セイサン</t>
    </rPh>
    <rPh sb="2" eb="4">
      <t>シエン</t>
    </rPh>
    <rPh sb="4" eb="6">
      <t>ジギョウ</t>
    </rPh>
    <phoneticPr fontId="3"/>
  </si>
  <si>
    <t>効果増進事業（導入実証等支援）</t>
    <rPh sb="0" eb="2">
      <t>コウカ</t>
    </rPh>
    <rPh sb="2" eb="4">
      <t>ゾウシン</t>
    </rPh>
    <rPh sb="4" eb="6">
      <t>ジギョウ</t>
    </rPh>
    <phoneticPr fontId="3"/>
  </si>
  <si>
    <t>効果増進事業（伴走支援）</t>
    <rPh sb="0" eb="2">
      <t>コウカ</t>
    </rPh>
    <rPh sb="2" eb="4">
      <t>ゾウシン</t>
    </rPh>
    <rPh sb="4" eb="6">
      <t>ジギョウ</t>
    </rPh>
    <rPh sb="7" eb="9">
      <t>バンソウ</t>
    </rPh>
    <rPh sb="9" eb="11">
      <t>シエン</t>
    </rPh>
    <phoneticPr fontId="3"/>
  </si>
  <si>
    <t>別添様式６　調査表　（産地生産基盤パワーアップ事業基金事業【生産基盤強化対策（土づくりの展開の取組）】の要望額調査）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8">
      <t>セイサンキバンキョウカタイサク</t>
    </rPh>
    <rPh sb="39" eb="40">
      <t>ツチ</t>
    </rPh>
    <rPh sb="44" eb="46">
      <t>テンカイ</t>
    </rPh>
    <rPh sb="47" eb="49">
      <t>トリクミ</t>
    </rPh>
    <rPh sb="52" eb="54">
      <t>ヨウボウ</t>
    </rPh>
    <rPh sb="54" eb="55">
      <t>ガク</t>
    </rPh>
    <rPh sb="55" eb="57">
      <t>チョウサ</t>
    </rPh>
    <phoneticPr fontId="3"/>
  </si>
  <si>
    <t>別添様式５　調査表　（産地生産基盤パワーアップ事業基金事業【生産基盤強化対策（土づくりの展開の取組を除く）】の要望額調査）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8">
      <t>セイサンキバンキョウカタイサク</t>
    </rPh>
    <rPh sb="39" eb="40">
      <t>ツチ</t>
    </rPh>
    <rPh sb="44" eb="46">
      <t>テンカイ</t>
    </rPh>
    <rPh sb="47" eb="49">
      <t>トリクミ</t>
    </rPh>
    <rPh sb="50" eb="51">
      <t>ノゾ</t>
    </rPh>
    <rPh sb="55" eb="57">
      <t>ヨウボウ</t>
    </rPh>
    <rPh sb="57" eb="58">
      <t>ガク</t>
    </rPh>
    <rPh sb="58" eb="60">
      <t>チョウサ</t>
    </rPh>
    <phoneticPr fontId="3"/>
  </si>
  <si>
    <r>
      <t>国費</t>
    </r>
    <r>
      <rPr>
        <sz val="9"/>
        <rFont val="ＭＳ Ｐゴシック"/>
        <family val="3"/>
        <charset val="128"/>
      </rPr>
      <t xml:space="preserve">
（基金要望額）</t>
    </r>
    <r>
      <rPr>
        <sz val="11"/>
        <rFont val="ＭＳ Ｐゴシック"/>
        <family val="3"/>
        <charset val="128"/>
      </rPr>
      <t xml:space="preserve">
（円）</t>
    </r>
    <rPh sb="0" eb="2">
      <t>コクヒ</t>
    </rPh>
    <rPh sb="4" eb="6">
      <t>キキン</t>
    </rPh>
    <rPh sb="6" eb="8">
      <t>ヨウボウ</t>
    </rPh>
    <rPh sb="8" eb="9">
      <t>ガク</t>
    </rPh>
    <rPh sb="12" eb="13">
      <t>エン</t>
    </rPh>
    <phoneticPr fontId="3"/>
  </si>
  <si>
    <t>【記載上の注意】
　１．事業区分ごと、取組主体ごとに記載してください。
　２．必ず共通9に基づくポイントを付けてください。
　３．成果目標ポイントは、「収益性向上対策の成果目標等に関するポイントの基準」から一つを選択すること。
　４．優先順位は、同ポイントの場合の優先順位を付けてください。なお、同一順位の付与は認めません。</t>
    <rPh sb="1" eb="3">
      <t>キサイ</t>
    </rPh>
    <rPh sb="3" eb="4">
      <t>ジョウ</t>
    </rPh>
    <rPh sb="5" eb="7">
      <t>チュウイ</t>
    </rPh>
    <rPh sb="12" eb="14">
      <t>ジギョウ</t>
    </rPh>
    <rPh sb="14" eb="16">
      <t>クブン</t>
    </rPh>
    <rPh sb="19" eb="21">
      <t>トリクミ</t>
    </rPh>
    <rPh sb="21" eb="23">
      <t>シュタイ</t>
    </rPh>
    <rPh sb="26" eb="28">
      <t>キサイ</t>
    </rPh>
    <rPh sb="39" eb="40">
      <t>カナラ</t>
    </rPh>
    <rPh sb="45" eb="46">
      <t>モト</t>
    </rPh>
    <rPh sb="53" eb="54">
      <t>ツ</t>
    </rPh>
    <rPh sb="65" eb="67">
      <t>セイカ</t>
    </rPh>
    <rPh sb="67" eb="69">
      <t>モクヒョウ</t>
    </rPh>
    <rPh sb="76" eb="78">
      <t>シュウエキ</t>
    </rPh>
    <rPh sb="78" eb="79">
      <t>セイ</t>
    </rPh>
    <rPh sb="79" eb="81">
      <t>コウジョウ</t>
    </rPh>
    <rPh sb="81" eb="83">
      <t>タイサク</t>
    </rPh>
    <rPh sb="84" eb="86">
      <t>セイカ</t>
    </rPh>
    <rPh sb="86" eb="88">
      <t>モクヒョウ</t>
    </rPh>
    <rPh sb="88" eb="89">
      <t>トウ</t>
    </rPh>
    <rPh sb="90" eb="91">
      <t>カン</t>
    </rPh>
    <rPh sb="98" eb="100">
      <t>キジュン</t>
    </rPh>
    <rPh sb="103" eb="104">
      <t>ヒト</t>
    </rPh>
    <rPh sb="106" eb="108">
      <t>センタク</t>
    </rPh>
    <rPh sb="117" eb="119">
      <t>ユウセン</t>
    </rPh>
    <rPh sb="119" eb="121">
      <t>ジュンイ</t>
    </rPh>
    <rPh sb="123" eb="124">
      <t>ドウ</t>
    </rPh>
    <rPh sb="129" eb="131">
      <t>バアイ</t>
    </rPh>
    <rPh sb="132" eb="134">
      <t>ユウセン</t>
    </rPh>
    <rPh sb="134" eb="136">
      <t>ジュンイ</t>
    </rPh>
    <rPh sb="137" eb="138">
      <t>ツ</t>
    </rPh>
    <phoneticPr fontId="3"/>
  </si>
  <si>
    <t>R８</t>
    <phoneticPr fontId="3"/>
  </si>
  <si>
    <t>R8</t>
    <phoneticPr fontId="3"/>
  </si>
  <si>
    <t>R8</t>
    <phoneticPr fontId="3"/>
  </si>
  <si>
    <t>R9</t>
    <phoneticPr fontId="3"/>
  </si>
  <si>
    <r>
      <rPr>
        <sz val="14"/>
        <color rgb="FFFF0000"/>
        <rFont val="ＭＳ Ｐゴシック"/>
        <family val="3"/>
        <charset val="128"/>
      </rPr>
      <t>【R7年度】</t>
    </r>
    <r>
      <rPr>
        <sz val="14"/>
        <color rgb="FFC00000"/>
        <rFont val="ＭＳ Ｐゴシック"/>
        <family val="3"/>
        <charset val="128"/>
      </rPr>
      <t xml:space="preserve">
○堆肥
・購入代：●●円（●円/トン×施用量●トン/ha×施用面積23.4ha）
・運搬料：●●円
・保管料：●●円
・散布代：●●円
○ペレット堆肥
・購入代：●●円（●円/トン×施用量●トン/ha×施用面積12.3ha）
・運搬料：●●円
・保管料：●●円
・散布代：●●円
</t>
    </r>
    <r>
      <rPr>
        <sz val="14"/>
        <color rgb="FFFF0000"/>
        <rFont val="ＭＳ Ｐゴシック"/>
        <family val="3"/>
        <charset val="128"/>
      </rPr>
      <t>【R8年度】</t>
    </r>
    <r>
      <rPr>
        <sz val="14"/>
        <color rgb="FFC00000"/>
        <rFont val="ＭＳ Ｐゴシック"/>
        <family val="3"/>
        <charset val="128"/>
      </rPr>
      <t xml:space="preserve">
○ペレット堆肥
・購入代：●●円（●円/トン×施用量●トン/ha×施用面積12.3ha）
・運搬料：●●円
・保管料：●●円
・散布代：●●円</t>
    </r>
    <rPh sb="3" eb="5">
      <t>ネンド</t>
    </rPh>
    <rPh sb="8" eb="10">
      <t>タイヒ</t>
    </rPh>
    <rPh sb="12" eb="15">
      <t>コウニュウダイ</t>
    </rPh>
    <rPh sb="18" eb="19">
      <t>エン</t>
    </rPh>
    <rPh sb="21" eb="22">
      <t>エン</t>
    </rPh>
    <rPh sb="26" eb="29">
      <t>セヨウリョウ</t>
    </rPh>
    <rPh sb="36" eb="40">
      <t>セヨウメンセキ</t>
    </rPh>
    <rPh sb="49" eb="52">
      <t>ウンパンリョウ</t>
    </rPh>
    <rPh sb="55" eb="56">
      <t>エン</t>
    </rPh>
    <rPh sb="58" eb="61">
      <t>ホカンリョウ</t>
    </rPh>
    <rPh sb="64" eb="65">
      <t>エン</t>
    </rPh>
    <rPh sb="67" eb="70">
      <t>サンプダイ</t>
    </rPh>
    <rPh sb="73" eb="74">
      <t>エン</t>
    </rPh>
    <rPh sb="80" eb="82">
      <t>タイヒ</t>
    </rPh>
    <phoneticPr fontId="3"/>
  </si>
  <si>
    <t>【R7年度】
○ヘアリーベッチ
・購入代：●●円（●円/kg×施用量●kg/ha×施用面積35.7ha）
・播種作業代：●●円
・裁断作業代：●●円
・すき込み作業代：●●円
【R8年度】
○ヘアリーベッチ
・購入代：●●円（●円/kg×施用量●kg/ha×施用面積35.7ha）
・播種作業代：●●円
・裁断作業代：●●円
・すき込み作業代：●●円</t>
    <rPh sb="3" eb="5">
      <t>ネンド</t>
    </rPh>
    <rPh sb="17" eb="20">
      <t>コウニュウダイ</t>
    </rPh>
    <rPh sb="23" eb="24">
      <t>エン</t>
    </rPh>
    <rPh sb="54" eb="56">
      <t>ハシュ</t>
    </rPh>
    <rPh sb="56" eb="58">
      <t>サギョウ</t>
    </rPh>
    <rPh sb="58" eb="59">
      <t>ダイ</t>
    </rPh>
    <rPh sb="65" eb="67">
      <t>サイダン</t>
    </rPh>
    <rPh sb="67" eb="70">
      <t>サギョウダイ</t>
    </rPh>
    <rPh sb="78" eb="79">
      <t>コ</t>
    </rPh>
    <rPh sb="80" eb="83">
      <t>サギョウダイ</t>
    </rPh>
    <phoneticPr fontId="3"/>
  </si>
  <si>
    <r>
      <rPr>
        <sz val="14"/>
        <color rgb="FFFF0000"/>
        <rFont val="ＭＳ Ｐゴシック"/>
        <family val="3"/>
        <charset val="128"/>
      </rPr>
      <t>【R8年度】</t>
    </r>
    <r>
      <rPr>
        <sz val="14"/>
        <color rgb="FFC00000"/>
        <rFont val="ＭＳ Ｐゴシック"/>
        <family val="3"/>
        <charset val="128"/>
      </rPr>
      <t xml:space="preserve">
○木炭（もみ殻炭）
・購入代：●●円（●円/トン×施用量●トン/ha×施用面積20ha）
・運搬料：●●円
・保管料：●●円
・散布代：●●円
</t>
    </r>
    <r>
      <rPr>
        <sz val="14"/>
        <color rgb="FFFF0000"/>
        <rFont val="ＭＳ Ｐゴシック"/>
        <family val="3"/>
        <charset val="128"/>
      </rPr>
      <t>【R9年度】</t>
    </r>
    <r>
      <rPr>
        <sz val="14"/>
        <color rgb="FFC00000"/>
        <rFont val="ＭＳ Ｐゴシック"/>
        <family val="3"/>
        <charset val="128"/>
      </rPr>
      <t xml:space="preserve">
取組なし</t>
    </r>
    <rPh sb="8" eb="10">
      <t>モクタン</t>
    </rPh>
    <rPh sb="13" eb="15">
      <t>ガラタン</t>
    </rPh>
    <rPh sb="87" eb="89">
      <t>トリクミ</t>
    </rPh>
    <phoneticPr fontId="3"/>
  </si>
  <si>
    <t>【R７年度】
○機械リース導入
・マニュアスプレッダ（堆肥散布用）：●●円（本体価格●●円×1台、リース期間●年）
・ブロードキャスタ（ペレット堆肥散布用）：●●円（本体価格●●円×1台、リース期間●年）
・ロータリー（緑肥すき込み用）：●●円（本体価格●●円×1台、リース期間●年）
【R８年度】
新たなリース導入はなし。</t>
    <rPh sb="3" eb="5">
      <t>ネンド</t>
    </rPh>
    <rPh sb="8" eb="10">
      <t>キカイ</t>
    </rPh>
    <rPh sb="13" eb="15">
      <t>ドウニュウ</t>
    </rPh>
    <rPh sb="27" eb="29">
      <t>タイヒ</t>
    </rPh>
    <rPh sb="29" eb="32">
      <t>サンプヨウ</t>
    </rPh>
    <rPh sb="36" eb="37">
      <t>エン</t>
    </rPh>
    <rPh sb="38" eb="42">
      <t>ホンタイカカク</t>
    </rPh>
    <rPh sb="44" eb="45">
      <t>エン</t>
    </rPh>
    <rPh sb="47" eb="48">
      <t>ダイ</t>
    </rPh>
    <rPh sb="52" eb="54">
      <t>キカン</t>
    </rPh>
    <rPh sb="55" eb="56">
      <t>ネン</t>
    </rPh>
    <rPh sb="72" eb="74">
      <t>タイヒ</t>
    </rPh>
    <rPh sb="74" eb="77">
      <t>サンプヨウ</t>
    </rPh>
    <rPh sb="110" eb="112">
      <t>リョクヒ</t>
    </rPh>
    <rPh sb="114" eb="115">
      <t>コ</t>
    </rPh>
    <rPh sb="116" eb="117">
      <t>ヨウ</t>
    </rPh>
    <rPh sb="147" eb="149">
      <t>ネンド</t>
    </rPh>
    <rPh sb="151" eb="152">
      <t>アラ</t>
    </rPh>
    <rPh sb="157" eb="159">
      <t>ドウニュウ</t>
    </rPh>
    <phoneticPr fontId="3"/>
  </si>
  <si>
    <t>【R７年度】
・実証前土壌分析（全実証ほ場）：●●円（一式●●円/点×●点）
【R８年度】
・実証後土壌分析（土づくりの実証が1年目で完了する実証ほ場のみ）：●●円（一式●●円/点×●点）
※2年目も本事業により土づくりを行う実証ほ場の実証後土壌分析は、事業完了後の3年目に自費で実施。</t>
    <rPh sb="8" eb="11">
      <t>ジッショウマエ</t>
    </rPh>
    <rPh sb="11" eb="15">
      <t>ドジョウブンセキ</t>
    </rPh>
    <rPh sb="16" eb="17">
      <t>ゼン</t>
    </rPh>
    <rPh sb="17" eb="19">
      <t>ジッショウ</t>
    </rPh>
    <rPh sb="20" eb="21">
      <t>ジョウ</t>
    </rPh>
    <rPh sb="25" eb="26">
      <t>エン</t>
    </rPh>
    <rPh sb="27" eb="29">
      <t>イッシキ</t>
    </rPh>
    <rPh sb="31" eb="32">
      <t>エン</t>
    </rPh>
    <rPh sb="33" eb="34">
      <t>テン</t>
    </rPh>
    <rPh sb="36" eb="37">
      <t>テン</t>
    </rPh>
    <rPh sb="48" eb="51">
      <t>ジッショウゴ</t>
    </rPh>
    <rPh sb="51" eb="55">
      <t>ドジョウブンセキ</t>
    </rPh>
    <rPh sb="56" eb="57">
      <t>ツチ</t>
    </rPh>
    <rPh sb="61" eb="63">
      <t>ジッショウ</t>
    </rPh>
    <rPh sb="65" eb="67">
      <t>ネンメ</t>
    </rPh>
    <rPh sb="68" eb="70">
      <t>カンリョウ</t>
    </rPh>
    <rPh sb="72" eb="74">
      <t>ジッショウ</t>
    </rPh>
    <rPh sb="75" eb="76">
      <t>ジョウ</t>
    </rPh>
    <rPh sb="102" eb="105">
      <t>ホンジギョウ</t>
    </rPh>
    <rPh sb="115" eb="117">
      <t>ジッショウ</t>
    </rPh>
    <rPh sb="118" eb="119">
      <t>ジョウ</t>
    </rPh>
    <rPh sb="136" eb="138">
      <t>ネンメ</t>
    </rPh>
    <rPh sb="139" eb="141">
      <t>ジヒ</t>
    </rPh>
    <rPh sb="142" eb="144">
      <t>ジッシ</t>
    </rPh>
    <phoneticPr fontId="3"/>
  </si>
  <si>
    <t>【R７年度】
○果樹剪定枝由来バイオ炭
・運搬料：●●円
・保管料：●●円
・散布代：●●円
【R８年度】
取組なし</t>
    <rPh sb="8" eb="13">
      <t>カジュセンテイシ</t>
    </rPh>
    <rPh sb="13" eb="15">
      <t>ユライ</t>
    </rPh>
    <rPh sb="18" eb="19">
      <t>タン</t>
    </rPh>
    <rPh sb="55" eb="57">
      <t>トリクミ</t>
    </rPh>
    <phoneticPr fontId="3"/>
  </si>
  <si>
    <t>取組
面積</t>
    <rPh sb="0" eb="2">
      <t>トリクミ</t>
    </rPh>
    <rPh sb="3" eb="5">
      <t>メンセキ</t>
    </rPh>
    <phoneticPr fontId="3"/>
  </si>
  <si>
    <r>
      <t>農業機械名【〇台】</t>
    </r>
    <r>
      <rPr>
        <sz val="11"/>
        <rFont val="ＭＳ Ｐゴシック"/>
        <family val="3"/>
        <charset val="128"/>
      </rPr>
      <t>及び能力・規模等について
※導入する機械は全て記載してください。また、リースの場合は上段に（リース）と記載してください。</t>
    </r>
    <rPh sb="0" eb="2">
      <t>ノウギョウ</t>
    </rPh>
    <rPh sb="2" eb="4">
      <t>キカイ</t>
    </rPh>
    <rPh sb="4" eb="5">
      <t>メイ</t>
    </rPh>
    <rPh sb="7" eb="8">
      <t>ダイ</t>
    </rPh>
    <rPh sb="9" eb="10">
      <t>オヨ</t>
    </rPh>
    <rPh sb="11" eb="13">
      <t>ノウリョク</t>
    </rPh>
    <rPh sb="14" eb="16">
      <t>キボ</t>
    </rPh>
    <rPh sb="16" eb="17">
      <t>トウ</t>
    </rPh>
    <rPh sb="23" eb="25">
      <t>ドウニュウ</t>
    </rPh>
    <rPh sb="27" eb="29">
      <t>キカイ</t>
    </rPh>
    <rPh sb="30" eb="31">
      <t>スベ</t>
    </rPh>
    <rPh sb="32" eb="34">
      <t>キサイ</t>
    </rPh>
    <rPh sb="48" eb="50">
      <t>バアイ</t>
    </rPh>
    <rPh sb="51" eb="53">
      <t>ジョウダン</t>
    </rPh>
    <rPh sb="60" eb="62">
      <t>キサイ</t>
    </rPh>
    <phoneticPr fontId="3"/>
  </si>
  <si>
    <r>
      <t>　　　主な省エネ機器の種類、内容</t>
    </r>
    <r>
      <rPr>
        <sz val="11"/>
        <rFont val="ＭＳ Ｐゴシック"/>
        <family val="3"/>
        <charset val="128"/>
      </rPr>
      <t>（導入台数及び能力・規模等）
※リースの場合は上段に（リース）と記載してください。</t>
    </r>
    <rPh sb="17" eb="21">
      <t>ドウニュウダイスウ</t>
    </rPh>
    <rPh sb="21" eb="22">
      <t>オヨ</t>
    </rPh>
    <rPh sb="23" eb="25">
      <t>ノウリョク</t>
    </rPh>
    <rPh sb="26" eb="28">
      <t>キボ</t>
    </rPh>
    <rPh sb="28" eb="29">
      <t>トウ</t>
    </rPh>
    <rPh sb="36" eb="38">
      <t>バアイ</t>
    </rPh>
    <rPh sb="39" eb="41">
      <t>ジョウダン</t>
    </rPh>
    <rPh sb="48" eb="50">
      <t>キサイ</t>
    </rPh>
    <phoneticPr fontId="3"/>
  </si>
  <si>
    <r>
      <t>　　　　　　　　</t>
    </r>
    <r>
      <rPr>
        <sz val="11"/>
        <color rgb="FFCC0000"/>
        <rFont val="ＭＳ Ｐゴシック"/>
        <family val="3"/>
        <charset val="128"/>
      </rPr>
      <t>　（リース）</t>
    </r>
    <r>
      <rPr>
        <sz val="11"/>
        <color rgb="FFC00000"/>
        <rFont val="ＭＳ Ｐゴシック"/>
        <family val="3"/>
        <charset val="128"/>
      </rPr>
      <t xml:space="preserve">
ヒートポンプ○台、循環扇○台</t>
    </r>
    <rPh sb="22" eb="23">
      <t>ダイ</t>
    </rPh>
    <rPh sb="24" eb="27">
      <t>ジュンカンセン</t>
    </rPh>
    <rPh sb="28" eb="29">
      <t>ダイ</t>
    </rPh>
    <phoneticPr fontId="3"/>
  </si>
  <si>
    <r>
      <rPr>
        <sz val="11"/>
        <color rgb="FFCC0000"/>
        <rFont val="ＭＳ Ｐゴシック"/>
        <family val="3"/>
        <charset val="128"/>
      </rPr>
      <t>（リース）</t>
    </r>
    <r>
      <rPr>
        <sz val="11"/>
        <color rgb="FFC00000"/>
        <rFont val="ＭＳ Ｐゴシック"/>
        <family val="3"/>
        <charset val="128"/>
      </rPr>
      <t xml:space="preserve">
収穫機【〇台】2条刈</t>
    </r>
    <rPh sb="6" eb="9">
      <t>シュウカクキ</t>
    </rPh>
    <rPh sb="11" eb="12">
      <t>ダイ</t>
    </rPh>
    <rPh sb="14" eb="15">
      <t>ジョウ</t>
    </rPh>
    <rPh sb="15" eb="16">
      <t>カリ</t>
    </rPh>
    <phoneticPr fontId="3"/>
  </si>
  <si>
    <r>
      <t>主な農業機械等の種類、内容</t>
    </r>
    <r>
      <rPr>
        <sz val="11"/>
        <rFont val="ＭＳ Ｐゴシック"/>
        <family val="3"/>
        <charset val="128"/>
      </rPr>
      <t>（導入台数及び能力・規模等）
※リースの場合は、上段に（リース）と記載してください。</t>
    </r>
    <rPh sb="0" eb="1">
      <t>オモ</t>
    </rPh>
    <rPh sb="2" eb="4">
      <t>ノウギョウ</t>
    </rPh>
    <rPh sb="4" eb="6">
      <t>キカイ</t>
    </rPh>
    <rPh sb="6" eb="7">
      <t>トウ</t>
    </rPh>
    <rPh sb="8" eb="10">
      <t>シュルイ</t>
    </rPh>
    <rPh sb="11" eb="13">
      <t>ナイヨウ</t>
    </rPh>
    <rPh sb="14" eb="18">
      <t>ドウニュウダイスウ</t>
    </rPh>
    <rPh sb="18" eb="19">
      <t>オヨ</t>
    </rPh>
    <rPh sb="20" eb="22">
      <t>ノウリョク</t>
    </rPh>
    <rPh sb="23" eb="25">
      <t>キボ</t>
    </rPh>
    <rPh sb="25" eb="26">
      <t>トウ</t>
    </rPh>
    <rPh sb="33" eb="35">
      <t>バアイ</t>
    </rPh>
    <rPh sb="37" eb="39">
      <t>ジョウダン</t>
    </rPh>
    <rPh sb="46" eb="48">
      <t>キサイ</t>
    </rPh>
    <phoneticPr fontId="3"/>
  </si>
  <si>
    <r>
      <rPr>
        <sz val="11"/>
        <color rgb="FFCC0000"/>
        <rFont val="ＭＳ Ｐゴシック"/>
        <family val="3"/>
        <charset val="128"/>
      </rPr>
      <t>（リース）</t>
    </r>
    <r>
      <rPr>
        <sz val="11"/>
        <color rgb="FFC00000"/>
        <rFont val="ＭＳ Ｐゴシック"/>
        <family val="3"/>
        <charset val="128"/>
      </rPr>
      <t xml:space="preserve">
コンバイン【1台】4条刈</t>
    </r>
    <rPh sb="13" eb="14">
      <t>ダイ</t>
    </rPh>
    <rPh sb="16" eb="17">
      <t>ジョウ</t>
    </rPh>
    <rPh sb="17" eb="18">
      <t>カリ</t>
    </rPh>
    <phoneticPr fontId="3"/>
  </si>
  <si>
    <r>
      <t>主な農業機械等の種類、内容</t>
    </r>
    <r>
      <rPr>
        <sz val="11"/>
        <rFont val="ＭＳ Ｐゴシック"/>
        <family val="3"/>
        <charset val="128"/>
      </rPr>
      <t>（導入台数及び能力・規模等）
※リースの場合は、上段に（リース）と記載してください。</t>
    </r>
    <rPh sb="0" eb="1">
      <t>オモ</t>
    </rPh>
    <rPh sb="2" eb="4">
      <t>ノウギョウ</t>
    </rPh>
    <rPh sb="4" eb="6">
      <t>キカイ</t>
    </rPh>
    <rPh sb="6" eb="7">
      <t>トウ</t>
    </rPh>
    <rPh sb="8" eb="10">
      <t>シュルイ</t>
    </rPh>
    <rPh sb="11" eb="13">
      <t>ナイヨウ</t>
    </rPh>
    <rPh sb="14" eb="18">
      <t>ドウニュウダイスウ</t>
    </rPh>
    <rPh sb="18" eb="19">
      <t>オヨ</t>
    </rPh>
    <rPh sb="20" eb="22">
      <t>ノウリョク</t>
    </rPh>
    <rPh sb="23" eb="26">
      <t>キボトウ</t>
    </rPh>
    <rPh sb="33" eb="35">
      <t>バアイ</t>
    </rPh>
    <rPh sb="37" eb="39">
      <t>ジョウダン</t>
    </rPh>
    <rPh sb="46" eb="48">
      <t>キサイ</t>
    </rPh>
    <phoneticPr fontId="3"/>
  </si>
  <si>
    <t>〇ha</t>
    <phoneticPr fontId="3"/>
  </si>
  <si>
    <t>（リース）
管理機【〇台】</t>
    <rPh sb="6" eb="9">
      <t>カンリキ</t>
    </rPh>
    <rPh sb="11" eb="12">
      <t>ダイ</t>
    </rPh>
    <phoneticPr fontId="3"/>
  </si>
  <si>
    <t>コンバイン【〇台】
４条刈</t>
    <rPh sb="11" eb="12">
      <t>ジョウ</t>
    </rPh>
    <rPh sb="12" eb="13">
      <t>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</si>
</sst>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4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1"/>
      <color theme="3" tint="-0.249977111117893"/>
      <name val="ＭＳ Ｐゴシック"/>
      <family val="3"/>
      <charset val="128"/>
    </font>
    <font>
      <b/>
      <sz val="14"/>
      <color rgb="FFFF0000"/>
      <name val="ＭＳ Ｐゴシック"/>
      <family val="3"/>
      <charset val="128"/>
    </font>
    <font>
      <b/>
      <sz val="11"/>
      <color rgb="FFFF0000"/>
      <name val="ＭＳ Ｐゴシック"/>
      <family val="3"/>
      <charset val="128"/>
    </font>
    <font>
      <b/>
      <sz val="11"/>
      <name val="ＭＳ Ｐゴシック"/>
      <family val="3"/>
      <charset val="128"/>
    </font>
    <font>
      <b/>
      <sz val="10"/>
      <color rgb="FFFF0000"/>
      <name val="ＭＳ Ｐゴシック"/>
      <family val="3"/>
      <charset val="128"/>
    </font>
    <font>
      <sz val="11"/>
      <color rgb="FFC0000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11"/>
      <color theme="1"/>
      <name val="ＭＳ Ｐゴシック"/>
      <family val="3"/>
      <charset val="128"/>
    </font>
    <font>
      <u/>
      <sz val="18"/>
      <name val="ＭＳ Ｐゴシック"/>
      <family val="3"/>
      <charset val="128"/>
    </font>
    <font>
      <sz val="18"/>
      <color theme="1"/>
      <name val="ＭＳ Ｐゴシック"/>
      <family val="3"/>
      <charset val="128"/>
    </font>
    <font>
      <sz val="20"/>
      <color theme="1"/>
      <name val="ＭＳ Ｐゴシック"/>
      <family val="3"/>
      <charset val="128"/>
    </font>
    <font>
      <sz val="12"/>
      <name val="ＭＳ Ｐゴシック"/>
      <family val="3"/>
      <charset val="128"/>
    </font>
    <font>
      <sz val="14"/>
      <color rgb="FFC00000"/>
      <name val="ＭＳ Ｐゴシック"/>
      <family val="3"/>
      <charset val="128"/>
    </font>
    <font>
      <sz val="20"/>
      <color rgb="FFC00000"/>
      <name val="ＭＳ Ｐゴシック"/>
      <family val="3"/>
      <charset val="128"/>
    </font>
    <font>
      <b/>
      <sz val="12"/>
      <name val="ＭＳ Ｐゴシック"/>
      <family val="3"/>
      <charset val="128"/>
    </font>
    <font>
      <b/>
      <vertAlign val="superscript"/>
      <sz val="12"/>
      <name val="ＭＳ Ｐゴシック"/>
      <family val="3"/>
      <charset val="128"/>
    </font>
    <font>
      <sz val="12"/>
      <color rgb="FFFF0000"/>
      <name val="ＭＳ Ｐゴシック"/>
      <family val="3"/>
      <charset val="128"/>
    </font>
    <font>
      <u/>
      <sz val="11"/>
      <color theme="10"/>
      <name val="ＭＳ Ｐゴシック"/>
      <family val="3"/>
      <charset val="128"/>
    </font>
    <font>
      <b/>
      <sz val="12"/>
      <color rgb="FFFF0000"/>
      <name val="ＭＳ Ｐゴシック"/>
      <family val="3"/>
      <charset val="128"/>
    </font>
    <font>
      <b/>
      <sz val="12"/>
      <color rgb="FF0000FF"/>
      <name val="ＭＳ Ｐゴシック"/>
      <family val="3"/>
      <charset val="128"/>
    </font>
    <font>
      <sz val="16"/>
      <color rgb="FFC00000"/>
      <name val="ＭＳ Ｐゴシック"/>
      <family val="3"/>
      <charset val="128"/>
    </font>
    <font>
      <sz val="16"/>
      <name val="ＭＳ Ｐゴシック"/>
      <family val="3"/>
      <charset val="128"/>
    </font>
    <font>
      <sz val="14"/>
      <name val="UD デジタル 教科書体 NK-R"/>
      <family val="1"/>
      <charset val="128"/>
    </font>
    <font>
      <sz val="14"/>
      <color theme="1"/>
      <name val="UD デジタル 教科書体 NK-R"/>
      <family val="1"/>
      <charset val="128"/>
    </font>
    <font>
      <b/>
      <sz val="16"/>
      <color rgb="FFFF0000"/>
      <name val="ＭＳ Ｐゴシック"/>
      <family val="3"/>
      <charset val="128"/>
    </font>
    <font>
      <b/>
      <sz val="12"/>
      <color theme="1"/>
      <name val="ＭＳ Ｐゴシック"/>
      <family val="3"/>
      <charset val="128"/>
    </font>
    <font>
      <sz val="14"/>
      <color rgb="FFFF0000"/>
      <name val="UD デジタル 教科書体 NK-R"/>
      <family val="1"/>
      <charset val="128"/>
    </font>
    <font>
      <sz val="14"/>
      <color rgb="FF0000FF"/>
      <name val="UD デジタル 教科書体 NK-R"/>
      <family val="1"/>
      <charset val="128"/>
    </font>
    <font>
      <strike/>
      <sz val="11"/>
      <color theme="1"/>
      <name val="ＭＳ Ｐゴシック"/>
      <family val="3"/>
      <charset val="128"/>
    </font>
    <font>
      <sz val="9"/>
      <color theme="1"/>
      <name val="ＭＳ Ｐゴシック"/>
      <family val="3"/>
      <charset val="128"/>
    </font>
    <font>
      <sz val="14"/>
      <color rgb="FFFF0000"/>
      <name val="ＭＳ Ｐゴシック"/>
      <family val="3"/>
      <charset val="128"/>
    </font>
    <font>
      <sz val="20"/>
      <color rgb="FFFF0000"/>
      <name val="ＭＳ Ｐゴシック"/>
      <family val="3"/>
      <charset val="128"/>
    </font>
    <font>
      <sz val="11"/>
      <color rgb="FFCC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CC"/>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5" fillId="0" borderId="0" applyNumberFormat="0" applyFill="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0" fillId="0" borderId="2" xfId="0" applyBorder="1">
      <alignment vertical="center"/>
    </xf>
    <xf numFmtId="0" fontId="0" fillId="0" borderId="0" xfId="0" applyAlignment="1">
      <alignment vertical="center" wrapText="1"/>
    </xf>
    <xf numFmtId="0" fontId="0" fillId="0" borderId="2" xfId="0" applyBorder="1" applyAlignment="1">
      <alignment vertical="center" textRotation="255" wrapText="1"/>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0" fillId="0" borderId="4" xfId="0" applyBorder="1" applyAlignment="1" applyProtection="1">
      <alignment vertical="center" textRotation="255"/>
      <protection locked="0"/>
    </xf>
    <xf numFmtId="0" fontId="5" fillId="0" borderId="9" xfId="0" applyFont="1" applyBorder="1">
      <alignment vertical="center"/>
    </xf>
    <xf numFmtId="0" fontId="0" fillId="0" borderId="4" xfId="0" applyBorder="1" applyAlignment="1">
      <alignment vertical="center" textRotation="255"/>
    </xf>
    <xf numFmtId="0" fontId="0" fillId="0" borderId="4" xfId="0" applyBorder="1" applyAlignment="1" applyProtection="1">
      <alignment vertical="center" wrapText="1"/>
      <protection locked="0"/>
    </xf>
    <xf numFmtId="0" fontId="5" fillId="4" borderId="4" xfId="0" applyFont="1" applyFill="1" applyBorder="1">
      <alignment vertical="center"/>
    </xf>
    <xf numFmtId="0" fontId="5" fillId="4" borderId="0" xfId="0" applyFont="1" applyFill="1">
      <alignment vertical="center"/>
    </xf>
    <xf numFmtId="0" fontId="4" fillId="0" borderId="0" xfId="0" applyFont="1" applyProtection="1">
      <alignment vertical="center"/>
      <protection locked="0"/>
    </xf>
    <xf numFmtId="0" fontId="6" fillId="0" borderId="4" xfId="0" applyFont="1" applyBorder="1" applyAlignment="1" applyProtection="1">
      <alignment vertical="center" wrapText="1"/>
      <protection locked="0"/>
    </xf>
    <xf numFmtId="0" fontId="6" fillId="0" borderId="4" xfId="0" applyFont="1" applyBorder="1" applyAlignment="1">
      <alignment vertical="center" textRotation="255"/>
    </xf>
    <xf numFmtId="0" fontId="6" fillId="0" borderId="0" xfId="0" applyFont="1" applyAlignment="1">
      <alignment vertical="center" textRotation="255"/>
    </xf>
    <xf numFmtId="0" fontId="7" fillId="0" borderId="0" xfId="0" applyFont="1">
      <alignment vertical="center"/>
    </xf>
    <xf numFmtId="0" fontId="8" fillId="0" borderId="0" xfId="0" applyFont="1">
      <alignment vertical="center"/>
    </xf>
    <xf numFmtId="0" fontId="0" fillId="3" borderId="4" xfId="0" applyFill="1" applyBorder="1" applyAlignment="1">
      <alignment vertical="center" wrapText="1"/>
    </xf>
    <xf numFmtId="0" fontId="9" fillId="0" borderId="0" xfId="0" applyFont="1">
      <alignment vertical="center"/>
    </xf>
    <xf numFmtId="0" fontId="0" fillId="0" borderId="0" xfId="0" applyAlignment="1">
      <alignment horizontal="left" vertical="center" wrapText="1"/>
    </xf>
    <xf numFmtId="0" fontId="0" fillId="0" borderId="0" xfId="0" applyAlignment="1">
      <alignment vertical="top"/>
    </xf>
    <xf numFmtId="0" fontId="10" fillId="0" borderId="0" xfId="0" applyFont="1">
      <alignment vertical="center"/>
    </xf>
    <xf numFmtId="0" fontId="11" fillId="0" borderId="0" xfId="0" applyFont="1" applyAlignment="1">
      <alignment vertical="center" textRotation="255"/>
    </xf>
    <xf numFmtId="0" fontId="11" fillId="0" borderId="4" xfId="0" applyFont="1" applyBorder="1" applyAlignment="1" applyProtection="1">
      <alignment vertical="center" textRotation="255"/>
      <protection locked="0"/>
    </xf>
    <xf numFmtId="0" fontId="11" fillId="5" borderId="4" xfId="0" applyFont="1" applyFill="1" applyBorder="1" applyProtection="1">
      <alignment vertical="center"/>
      <protection locked="0"/>
    </xf>
    <xf numFmtId="0" fontId="11" fillId="5" borderId="4" xfId="0" applyFont="1" applyFill="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3" borderId="4" xfId="0" applyFont="1" applyFill="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0" fillId="0" borderId="0" xfId="0" applyAlignment="1">
      <alignment horizontal="center" vertical="top"/>
    </xf>
    <xf numFmtId="176" fontId="11" fillId="2" borderId="4" xfId="2" applyNumberFormat="1" applyFont="1" applyFill="1" applyBorder="1" applyAlignment="1" applyProtection="1">
      <alignment vertical="center" shrinkToFit="1"/>
      <protection locked="0"/>
    </xf>
    <xf numFmtId="176" fontId="11" fillId="2" borderId="4" xfId="0" applyNumberFormat="1" applyFont="1" applyFill="1" applyBorder="1" applyAlignment="1" applyProtection="1">
      <alignment vertical="center" shrinkToFit="1"/>
      <protection locked="0"/>
    </xf>
    <xf numFmtId="176" fontId="6" fillId="2" borderId="4" xfId="2" applyNumberFormat="1" applyFont="1" applyFill="1" applyBorder="1" applyAlignment="1" applyProtection="1">
      <alignment vertical="center" shrinkToFit="1"/>
      <protection locked="0"/>
    </xf>
    <xf numFmtId="176" fontId="6" fillId="2" borderId="4" xfId="0" applyNumberFormat="1" applyFont="1" applyFill="1" applyBorder="1" applyAlignment="1" applyProtection="1">
      <alignment vertical="center" shrinkToFit="1"/>
      <protection locked="0"/>
    </xf>
    <xf numFmtId="176" fontId="0" fillId="2" borderId="4" xfId="0" applyNumberFormat="1" applyFill="1" applyBorder="1" applyAlignment="1" applyProtection="1">
      <alignment vertical="center" shrinkToFit="1"/>
      <protection locked="0"/>
    </xf>
    <xf numFmtId="9" fontId="11" fillId="0" borderId="4" xfId="1" applyFont="1" applyFill="1" applyBorder="1" applyAlignment="1" applyProtection="1">
      <alignment vertical="center" wrapText="1" shrinkToFit="1"/>
      <protection locked="0"/>
    </xf>
    <xf numFmtId="9" fontId="6" fillId="0" borderId="4" xfId="1" applyFont="1" applyFill="1" applyBorder="1" applyAlignment="1" applyProtection="1">
      <alignment vertical="center" wrapText="1" shrinkToFit="1"/>
      <protection locked="0"/>
    </xf>
    <xf numFmtId="9" fontId="0" fillId="0" borderId="4" xfId="1" applyFont="1" applyFill="1" applyBorder="1" applyAlignment="1" applyProtection="1">
      <alignment vertical="center" wrapText="1" shrinkToFit="1"/>
      <protection locked="0"/>
    </xf>
    <xf numFmtId="0" fontId="0" fillId="0" borderId="2" xfId="0" applyBorder="1" applyAlignment="1">
      <alignment horizontal="center" vertical="center"/>
    </xf>
    <xf numFmtId="176" fontId="11" fillId="6" borderId="10" xfId="0" applyNumberFormat="1" applyFont="1" applyFill="1" applyBorder="1" applyAlignment="1" applyProtection="1">
      <alignment horizontal="center" vertical="center" shrinkToFit="1"/>
      <protection locked="0"/>
    </xf>
    <xf numFmtId="176" fontId="6" fillId="6" borderId="10" xfId="0" applyNumberFormat="1" applyFont="1" applyFill="1" applyBorder="1" applyAlignment="1" applyProtection="1">
      <alignment horizontal="center" vertical="center" shrinkToFit="1"/>
      <protection locked="0"/>
    </xf>
    <xf numFmtId="176" fontId="0" fillId="6" borderId="10" xfId="0" applyNumberFormat="1" applyFill="1" applyBorder="1" applyAlignment="1" applyProtection="1">
      <alignment horizontal="center" vertical="center" shrinkToFit="1"/>
      <protection locked="0"/>
    </xf>
    <xf numFmtId="0" fontId="0" fillId="0" borderId="13" xfId="0" applyBorder="1" applyAlignment="1">
      <alignment horizontal="center" vertical="center"/>
    </xf>
    <xf numFmtId="38" fontId="5" fillId="0" borderId="5" xfId="2" applyFont="1" applyBorder="1" applyAlignment="1">
      <alignment horizontal="left" vertical="center" wrapText="1"/>
    </xf>
    <xf numFmtId="38" fontId="5" fillId="0" borderId="6" xfId="2" applyFont="1" applyBorder="1" applyAlignment="1">
      <alignment horizontal="left" vertical="center" wrapText="1"/>
    </xf>
    <xf numFmtId="38" fontId="5" fillId="0" borderId="6" xfId="2" applyFont="1" applyFill="1" applyBorder="1" applyAlignment="1">
      <alignment horizontal="left" vertical="center" wrapText="1"/>
    </xf>
    <xf numFmtId="38" fontId="5" fillId="0" borderId="8" xfId="2" applyFont="1" applyBorder="1" applyAlignment="1">
      <alignment horizontal="left" vertical="center" wrapText="1"/>
    </xf>
    <xf numFmtId="0" fontId="5" fillId="0" borderId="0" xfId="0" applyFont="1" applyAlignment="1">
      <alignment horizontal="left" vertical="center"/>
    </xf>
    <xf numFmtId="0" fontId="5" fillId="0" borderId="11" xfId="0" applyFont="1" applyBorder="1">
      <alignment vertical="center"/>
    </xf>
    <xf numFmtId="0" fontId="5" fillId="4" borderId="11" xfId="0" applyFont="1" applyFill="1" applyBorder="1" applyAlignment="1">
      <alignment vertical="center" wrapText="1"/>
    </xf>
    <xf numFmtId="0" fontId="11" fillId="0" borderId="4"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13" fillId="0" borderId="0" xfId="0" applyFont="1">
      <alignment vertical="center"/>
    </xf>
    <xf numFmtId="38" fontId="0" fillId="0" borderId="2" xfId="2" applyFont="1" applyBorder="1" applyAlignment="1">
      <alignment horizontal="center" vertical="center"/>
    </xf>
    <xf numFmtId="176" fontId="0" fillId="0" borderId="4" xfId="0" applyNumberFormat="1" applyBorder="1" applyAlignment="1" applyProtection="1">
      <alignment vertical="center" shrinkToFit="1"/>
      <protection locked="0"/>
    </xf>
    <xf numFmtId="38" fontId="0" fillId="0" borderId="13" xfId="2" applyFont="1" applyBorder="1" applyAlignment="1">
      <alignment horizontal="center" vertical="center"/>
    </xf>
    <xf numFmtId="0" fontId="14" fillId="0" borderId="0" xfId="0" applyFont="1">
      <alignment vertical="center"/>
    </xf>
    <xf numFmtId="0" fontId="14" fillId="0" borderId="0" xfId="0" applyFont="1" applyProtection="1">
      <alignment vertical="center"/>
      <protection locked="0"/>
    </xf>
    <xf numFmtId="0" fontId="14" fillId="0" borderId="0" xfId="0" applyFont="1" applyAlignment="1">
      <alignment horizontal="center" vertical="center"/>
    </xf>
    <xf numFmtId="176" fontId="11" fillId="0" borderId="4" xfId="0" applyNumberFormat="1" applyFont="1" applyBorder="1" applyAlignment="1" applyProtection="1">
      <alignment vertical="center" shrinkToFit="1"/>
      <protection locked="0"/>
    </xf>
    <xf numFmtId="0" fontId="11" fillId="0" borderId="4" xfId="0" applyFont="1" applyBorder="1" applyAlignment="1" applyProtection="1">
      <alignment horizontal="center" vertical="center" textRotation="255"/>
      <protection locked="0"/>
    </xf>
    <xf numFmtId="38" fontId="11" fillId="0" borderId="4" xfId="2" applyFont="1" applyBorder="1" applyAlignment="1" applyProtection="1">
      <alignment vertical="center" shrinkToFit="1"/>
      <protection locked="0"/>
    </xf>
    <xf numFmtId="38" fontId="11" fillId="0" borderId="4" xfId="0" applyNumberFormat="1" applyFont="1" applyBorder="1" applyAlignment="1" applyProtection="1">
      <alignment vertical="center" shrinkToFit="1"/>
      <protection locked="0"/>
    </xf>
    <xf numFmtId="176" fontId="6" fillId="0" borderId="4" xfId="0" applyNumberFormat="1" applyFont="1"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lignment vertical="center"/>
    </xf>
    <xf numFmtId="0" fontId="4" fillId="0" borderId="0" xfId="0" applyFont="1" applyAlignment="1">
      <alignment vertical="center" wrapText="1"/>
    </xf>
    <xf numFmtId="40" fontId="4" fillId="0" borderId="0" xfId="2" applyNumberFormat="1" applyFont="1" applyAlignment="1">
      <alignment vertical="center" wrapText="1"/>
    </xf>
    <xf numFmtId="0" fontId="11" fillId="0" borderId="0" xfId="0" applyFont="1">
      <alignment vertical="center"/>
    </xf>
    <xf numFmtId="0" fontId="20" fillId="0" borderId="0" xfId="0" applyFont="1" applyAlignment="1">
      <alignment vertical="center" wrapText="1"/>
    </xf>
    <xf numFmtId="40" fontId="20" fillId="0" borderId="0" xfId="2" applyNumberFormat="1"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horizontal="center" vertical="center" wrapText="1"/>
    </xf>
    <xf numFmtId="177" fontId="21" fillId="0" borderId="0" xfId="2" applyNumberFormat="1" applyFont="1" applyAlignment="1">
      <alignment vertical="center" wrapText="1"/>
    </xf>
    <xf numFmtId="40" fontId="13" fillId="0" borderId="0" xfId="2" applyNumberFormat="1" applyFont="1" applyAlignment="1">
      <alignment vertical="center" wrapText="1"/>
    </xf>
    <xf numFmtId="0" fontId="22" fillId="0" borderId="4" xfId="0" applyFont="1" applyBorder="1" applyAlignment="1">
      <alignment horizontal="center" vertical="center" wrapText="1"/>
    </xf>
    <xf numFmtId="0" fontId="24" fillId="11" borderId="4"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0" fillId="10" borderId="0" xfId="0" applyFill="1" applyAlignment="1">
      <alignment horizontal="center" vertical="center" shrinkToFit="1"/>
    </xf>
    <xf numFmtId="0" fontId="25" fillId="0" borderId="0" xfId="4">
      <alignment vertical="center"/>
    </xf>
    <xf numFmtId="177" fontId="21" fillId="9" borderId="0" xfId="2" applyNumberFormat="1" applyFont="1" applyFill="1" applyAlignment="1">
      <alignment vertical="center" wrapText="1"/>
    </xf>
    <xf numFmtId="40" fontId="13" fillId="9" borderId="0" xfId="2" applyNumberFormat="1" applyFont="1" applyFill="1" applyAlignment="1">
      <alignment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0" fillId="10" borderId="0" xfId="0" applyFill="1" applyAlignment="1">
      <alignment horizontal="center" vertical="center" wrapText="1" shrinkToFit="1"/>
    </xf>
    <xf numFmtId="0" fontId="30" fillId="0" borderId="0" xfId="0" applyFont="1">
      <alignment vertical="center"/>
    </xf>
    <xf numFmtId="38" fontId="28" fillId="0" borderId="0" xfId="2" applyFont="1" applyFill="1" applyAlignment="1">
      <alignment vertical="center" wrapText="1"/>
    </xf>
    <xf numFmtId="38" fontId="28" fillId="7" borderId="0" xfId="2" applyFont="1" applyFill="1" applyAlignment="1">
      <alignment vertical="center" wrapText="1"/>
    </xf>
    <xf numFmtId="38" fontId="29" fillId="0" borderId="0" xfId="2" applyFont="1" applyFill="1" applyAlignment="1">
      <alignment vertical="center" wrapText="1"/>
    </xf>
    <xf numFmtId="38" fontId="29" fillId="7" borderId="0" xfId="2" applyFont="1" applyFill="1" applyAlignment="1">
      <alignment vertical="center" wrapText="1"/>
    </xf>
    <xf numFmtId="38" fontId="28" fillId="9" borderId="0" xfId="2" applyFont="1" applyFill="1" applyAlignment="1">
      <alignment vertical="center" wrapText="1"/>
    </xf>
    <xf numFmtId="38" fontId="29" fillId="9" borderId="0" xfId="2" applyFont="1" applyFill="1" applyAlignment="1">
      <alignment vertical="center" wrapText="1"/>
    </xf>
    <xf numFmtId="0" fontId="31" fillId="0" borderId="0" xfId="0" applyFont="1">
      <alignment vertical="center"/>
    </xf>
    <xf numFmtId="0" fontId="15" fillId="5" borderId="4" xfId="0" applyFont="1" applyFill="1" applyBorder="1" applyProtection="1">
      <alignment vertical="center"/>
      <protection locked="0"/>
    </xf>
    <xf numFmtId="0" fontId="15" fillId="5" borderId="4" xfId="0" applyFont="1" applyFill="1" applyBorder="1" applyAlignment="1" applyProtection="1">
      <alignment vertical="center" wrapText="1"/>
      <protection locked="0"/>
    </xf>
    <xf numFmtId="38" fontId="15" fillId="0" borderId="4" xfId="2" applyFont="1" applyBorder="1" applyAlignment="1" applyProtection="1">
      <alignment vertical="center" wrapText="1" shrinkToFit="1"/>
      <protection locked="0"/>
    </xf>
    <xf numFmtId="0" fontId="15" fillId="3" borderId="4" xfId="0" applyFont="1" applyFill="1" applyBorder="1" applyAlignment="1">
      <alignment horizontal="center" vertical="center" wrapText="1"/>
    </xf>
    <xf numFmtId="176" fontId="15" fillId="2" borderId="4" xfId="2" applyNumberFormat="1" applyFont="1" applyFill="1" applyBorder="1" applyAlignment="1" applyProtection="1">
      <alignment vertical="center" shrinkToFit="1"/>
      <protection locked="0"/>
    </xf>
    <xf numFmtId="176" fontId="15" fillId="2" borderId="4" xfId="0" applyNumberFormat="1" applyFont="1" applyFill="1" applyBorder="1" applyAlignment="1" applyProtection="1">
      <alignment vertical="center" shrinkToFit="1"/>
      <protection locked="0"/>
    </xf>
    <xf numFmtId="9" fontId="15" fillId="0" borderId="4" xfId="1" applyFont="1" applyFill="1" applyBorder="1" applyAlignment="1" applyProtection="1">
      <alignment vertical="center" wrapText="1" shrinkToFit="1"/>
      <protection locked="0"/>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176" fontId="11" fillId="0" borderId="4" xfId="0" applyNumberFormat="1" applyFont="1" applyBorder="1" applyAlignment="1" applyProtection="1">
      <alignment vertical="center" wrapText="1" shrinkToFit="1"/>
      <protection locked="0"/>
    </xf>
    <xf numFmtId="0" fontId="39" fillId="0" borderId="0" xfId="0" applyFont="1" applyAlignment="1">
      <alignment horizontal="center" vertical="center" wrapText="1"/>
    </xf>
    <xf numFmtId="0" fontId="0" fillId="0" borderId="1" xfId="0" applyBorder="1" applyAlignment="1">
      <alignment horizontal="left" vertical="center" wrapText="1"/>
    </xf>
    <xf numFmtId="0" fontId="40" fillId="0" borderId="4" xfId="0" applyFont="1" applyBorder="1" applyAlignment="1" applyProtection="1">
      <alignment horizontal="center" vertical="center"/>
      <protection locked="0"/>
    </xf>
    <xf numFmtId="0" fontId="40" fillId="0" borderId="4" xfId="0" applyFont="1" applyBorder="1" applyAlignment="1" applyProtection="1">
      <alignment vertical="center" wrapText="1"/>
      <protection locked="0"/>
    </xf>
    <xf numFmtId="38" fontId="40" fillId="0" borderId="4" xfId="2" applyFont="1" applyBorder="1" applyAlignment="1" applyProtection="1">
      <alignment vertical="center" wrapText="1" shrinkToFit="1"/>
      <protection locked="0"/>
    </xf>
    <xf numFmtId="0" fontId="40" fillId="3" borderId="4" xfId="0" applyFont="1" applyFill="1" applyBorder="1" applyAlignment="1">
      <alignment horizontal="center" vertical="center" wrapText="1"/>
    </xf>
    <xf numFmtId="38" fontId="40" fillId="0" borderId="4" xfId="2" applyFont="1" applyBorder="1" applyAlignment="1" applyProtection="1">
      <alignment horizontal="center" vertical="center" wrapText="1" shrinkToFit="1"/>
      <protection locked="0"/>
    </xf>
    <xf numFmtId="176" fontId="40" fillId="2" borderId="4" xfId="2" applyNumberFormat="1" applyFont="1" applyFill="1" applyBorder="1" applyAlignment="1" applyProtection="1">
      <alignment vertical="center" shrinkToFit="1"/>
      <protection locked="0"/>
    </xf>
    <xf numFmtId="176" fontId="40" fillId="2" borderId="4" xfId="0" applyNumberFormat="1" applyFont="1" applyFill="1" applyBorder="1" applyAlignment="1" applyProtection="1">
      <alignment vertical="center" shrinkToFit="1"/>
      <protection locked="0"/>
    </xf>
    <xf numFmtId="38" fontId="40" fillId="0" borderId="4" xfId="2" applyFont="1" applyBorder="1" applyAlignment="1" applyProtection="1">
      <alignment vertical="center" shrinkToFit="1"/>
      <protection locked="0"/>
    </xf>
    <xf numFmtId="0" fontId="40" fillId="0" borderId="4" xfId="0" applyFont="1" applyBorder="1" applyAlignment="1" applyProtection="1">
      <alignment vertical="top" wrapText="1"/>
      <protection locked="0"/>
    </xf>
    <xf numFmtId="176" fontId="40" fillId="0" borderId="4" xfId="0" applyNumberFormat="1" applyFont="1" applyBorder="1" applyAlignment="1" applyProtection="1">
      <alignment vertical="center" shrinkToFit="1"/>
      <protection locked="0"/>
    </xf>
    <xf numFmtId="176" fontId="40" fillId="6" borderId="10" xfId="0" applyNumberFormat="1" applyFont="1" applyFill="1" applyBorder="1" applyAlignment="1" applyProtection="1">
      <alignment horizontal="center" vertical="center" shrinkToFit="1"/>
      <protection locked="0"/>
    </xf>
    <xf numFmtId="0" fontId="24" fillId="11" borderId="10"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14" xfId="0" applyFont="1" applyFill="1" applyBorder="1" applyAlignment="1">
      <alignment horizontal="center" vertical="center" wrapText="1"/>
    </xf>
    <xf numFmtId="0" fontId="32" fillId="0" borderId="0" xfId="0" applyFont="1" applyAlignment="1">
      <alignment horizontal="left" vertical="center" wrapText="1"/>
    </xf>
    <xf numFmtId="0" fontId="19" fillId="0" borderId="4" xfId="0" applyFont="1" applyBorder="1" applyAlignment="1">
      <alignment horizontal="center" vertical="center" wrapText="1"/>
    </xf>
    <xf numFmtId="0" fontId="22" fillId="9" borderId="10"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11" borderId="10"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9" borderId="4" xfId="0" applyFont="1" applyFill="1" applyBorder="1" applyAlignment="1">
      <alignment horizontal="center" vertical="center" wrapText="1"/>
    </xf>
    <xf numFmtId="0" fontId="7" fillId="0" borderId="15" xfId="0" applyFont="1" applyBorder="1" applyAlignment="1">
      <alignmen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distributed"/>
    </xf>
    <xf numFmtId="0" fontId="0" fillId="0" borderId="12" xfId="0" applyBorder="1" applyAlignment="1">
      <alignment horizontal="center" vertical="distributed"/>
    </xf>
    <xf numFmtId="0" fontId="0" fillId="0" borderId="14" xfId="0" applyBorder="1" applyAlignment="1">
      <alignment horizontal="center" vertical="distributed"/>
    </xf>
    <xf numFmtId="38" fontId="15" fillId="0" borderId="11" xfId="2" applyFont="1" applyBorder="1" applyAlignment="1">
      <alignment horizontal="center" vertical="center" wrapText="1"/>
    </xf>
    <xf numFmtId="38" fontId="15" fillId="0" borderId="1" xfId="2" applyFont="1" applyBorder="1" applyAlignment="1">
      <alignment horizontal="center" vertical="center" wrapText="1"/>
    </xf>
    <xf numFmtId="38" fontId="15" fillId="0" borderId="4" xfId="2" applyFont="1" applyBorder="1" applyAlignment="1">
      <alignment vertical="center" wrapText="1"/>
    </xf>
    <xf numFmtId="0" fontId="0" fillId="0" borderId="3" xfId="0" applyBorder="1" applyAlignment="1">
      <alignment horizontal="center" vertical="distributed"/>
    </xf>
    <xf numFmtId="0" fontId="0" fillId="0" borderId="16" xfId="0" applyBorder="1" applyAlignment="1">
      <alignment horizontal="center" vertical="distributed"/>
    </xf>
    <xf numFmtId="0" fontId="0" fillId="0" borderId="17" xfId="0" applyBorder="1" applyAlignment="1">
      <alignment horizontal="center" vertical="distributed"/>
    </xf>
    <xf numFmtId="0" fontId="15" fillId="0" borderId="4" xfId="0" applyFont="1" applyBorder="1" applyAlignment="1">
      <alignment horizontal="center" vertical="center" wrapText="1"/>
    </xf>
    <xf numFmtId="0" fontId="0" fillId="0" borderId="4" xfId="0"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2" xfId="0" applyBorder="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15" fillId="0" borderId="10" xfId="0" applyFont="1" applyBorder="1" applyAlignment="1">
      <alignment horizontal="center" vertical="center" wrapText="1"/>
    </xf>
    <xf numFmtId="0" fontId="15"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15" fillId="0" borderId="10" xfId="0" applyFont="1" applyBorder="1" applyAlignment="1">
      <alignment horizontal="center" vertical="distributed"/>
    </xf>
    <xf numFmtId="0" fontId="15" fillId="0" borderId="12" xfId="0" applyFont="1" applyBorder="1" applyAlignment="1">
      <alignment horizontal="center" vertical="distributed"/>
    </xf>
    <xf numFmtId="0" fontId="15" fillId="0" borderId="14" xfId="0" applyFont="1" applyBorder="1" applyAlignment="1">
      <alignment horizontal="center" vertical="distributed"/>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38" fontId="15" fillId="0" borderId="11" xfId="2" applyFont="1" applyFill="1" applyBorder="1" applyAlignment="1">
      <alignment horizontal="center" vertical="center" wrapText="1"/>
    </xf>
    <xf numFmtId="38" fontId="15" fillId="0" borderId="1" xfId="2" applyFont="1" applyFill="1" applyBorder="1" applyAlignment="1">
      <alignment horizontal="center" vertical="center" wrapText="1"/>
    </xf>
    <xf numFmtId="0" fontId="15" fillId="0" borderId="16" xfId="0" applyFont="1" applyBorder="1" applyAlignment="1">
      <alignment vertical="center" wrapText="1"/>
    </xf>
  </cellXfs>
  <cellStyles count="5">
    <cellStyle name="パーセント" xfId="1" builtinId="5"/>
    <cellStyle name="ハイパーリンク" xfId="4" builtinId="8"/>
    <cellStyle name="桁区切り" xfId="2" builtinId="6"/>
    <cellStyle name="標準" xfId="0" builtinId="0"/>
    <cellStyle name="未定義" xfId="3" xr:uid="{00000000-0005-0000-0000-000003000000}"/>
  </cellStyles>
  <dxfs count="54">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strike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strike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177" formatCode="#,##0.0;[Red]\-#,##0.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8" formatCode="#,##0.00;[Red]\-#,##0.00"/>
      <fill>
        <patternFill patternType="solid">
          <fgColor indexed="64"/>
          <bgColor theme="2"/>
        </patternFill>
      </fill>
      <alignment horizontal="general" vertical="center" textRotation="0" wrapText="1" indent="0" justifyLastLine="0" shrinkToFit="0" readingOrder="0"/>
    </dxf>
    <dxf>
      <font>
        <strike val="0"/>
        <outline val="0"/>
        <shadow val="0"/>
        <u val="none"/>
        <vertAlign val="baseline"/>
        <sz val="20"/>
        <color auto="1"/>
        <name val="ＭＳ Ｐゴシック"/>
        <family val="3"/>
        <charset val="128"/>
        <scheme val="none"/>
      </font>
      <numFmt numFmtId="8" formatCode="#,##0.00;[Red]\-#,##0.0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strike val="0"/>
        <outline val="0"/>
        <shadow val="0"/>
        <u val="none"/>
        <vertAlign val="baseline"/>
        <sz val="20"/>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20"/>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font>
      <fill>
        <patternFill>
          <fgColor indexed="64"/>
          <bgColor theme="0" tint="-0.249977111117893"/>
        </patternFill>
      </fill>
      <alignment horizontal="center" vertical="center" textRotation="0" wrapText="0" indent="0" justifyLastLine="0" shrinkToFit="1" readingOrder="0"/>
    </dxf>
  </dxfs>
  <tableStyles count="0" defaultTableStyle="TableStyleMedium9" defaultPivotStyle="PivotStyleLight16"/>
  <colors>
    <mruColors>
      <color rgb="FFCC0000"/>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0369A-DB54-4BE2-9870-BBD639699CD4}" name="テーブル1" displayName="テーブル1" ref="B9:BA20" totalsRowShown="0" headerRowDxfId="53" dataDxfId="52">
  <autoFilter ref="B9:BA20" xr:uid="{9FA0369A-DB54-4BE2-9870-BBD639699CD4}"/>
  <tableColumns count="52">
    <tableColumn id="1" xr3:uid="{58898768-540E-456C-B8B5-DE168F484591}" name="番号" dataDxfId="51"/>
    <tableColumn id="2" xr3:uid="{7BA04592-0CDA-441B-9C54-2E8C7908B718}" name="管理局" dataDxfId="50"/>
    <tableColumn id="3" xr3:uid="{396A797E-074B-4CC2-A835-47A7D4DB3554}" name="都道府県名" dataDxfId="49"/>
    <tableColumn id="4" xr3:uid="{1536294A-7650-4C86-8A70-5FD42B98A2CA}" name="地域協議会名" dataDxfId="48"/>
    <tableColumn id="31" xr3:uid="{BAB53FA7-A0F2-47E4-8A35-295F5AF59B07}" name="市町村名" dataDxfId="47"/>
    <tableColumn id="5" xr3:uid="{9FCE9958-DF35-43B2-99A8-A3E51641F949}" name="取組主体分類" dataDxfId="46"/>
    <tableColumn id="6" xr3:uid="{D6F5CC8B-2EEE-4DD7-926E-F2DFA8593367}" name="取組主体名" dataDxfId="45"/>
    <tableColumn id="7" xr3:uid="{C23979FD-CB98-43DB-A187-D55143DB104F}" name="対象作物名" dataDxfId="44"/>
    <tableColumn id="8" xr3:uid="{83E593C9-417B-4E9B-A5AD-9F00F54DCC01}" name="開始年度" dataDxfId="43"/>
    <tableColumn id="9" xr3:uid="{EF5A4AB3-8406-468E-967B-85D65178111E}" name="完了年度" dataDxfId="42"/>
    <tableColumn id="29" xr3:uid="{AAAB580B-A708-42C7-97E6-608647083D5C}" name="1年目ペレット施用実面積（ha）" dataDxfId="41" dataCellStyle="桁区切り"/>
    <tableColumn id="28" xr3:uid="{A173601B-A894-4EDE-84EF-0B4F2C55702A}" name="1年目ペレット以外施用実面積（ha）" dataDxfId="40" dataCellStyle="桁区切り"/>
    <tableColumn id="10" xr3:uid="{49D80F67-415D-4127-A8D6-A9DC7D3E757A}" name="1年目実証ほ場の実面積（ha）" dataDxfId="39" dataCellStyle="桁区切り">
      <calculatedColumnFormula>SUM(テーブル1[[#This Row],[1年目ペレット施用実面積（ha）]:[1年目ペレット以外施用実面積（ha）]])</calculatedColumnFormula>
    </tableColumn>
    <tableColumn id="35" xr3:uid="{906A3C76-0554-4E01-B5A7-E35B05D9AC44}" name="1年目上限額（円）" dataDxfId="38" dataCellStyle="桁区切り">
      <calculatedColumnFormula>SUM(テーブル1[[#This Row],[1年目ペレット施用実面積（ha）]]*10*35000,テーブル1[[#This Row],[1年目ペレット以外施用実面積（ha）]]*10*30000)</calculatedColumnFormula>
    </tableColumn>
    <tableColumn id="32" xr3:uid="{43371F91-350D-48EB-AB77-B075CF6364FC}" name="2年目ペレット施用実面積（ha）" dataDxfId="37" dataCellStyle="桁区切り"/>
    <tableColumn id="33" xr3:uid="{D5063755-EAED-4737-A2B7-9CEF5D22C148}" name="2年目ペレット以外施用実面積（ha）" dataDxfId="36" dataCellStyle="桁区切り"/>
    <tableColumn id="34" xr3:uid="{7D7AD69C-8241-4324-A999-D70CC353F939}" name="2年目実証ほ場の実面積（ha）" dataDxfId="35" dataCellStyle="桁区切り">
      <calculatedColumnFormula>SUM(テーブル1[[#This Row],[2年目ペレット施用実面積（ha）]:[2年目ペレット以外施用実面積（ha）]])</calculatedColumnFormula>
    </tableColumn>
    <tableColumn id="30" xr3:uid="{45B63167-89BA-4DD0-816B-228CA358C226}" name="2年目上限額（円）" dataDxfId="34" dataCellStyle="桁区切り">
      <calculatedColumnFormula>SUM(テーブル1[[#This Row],[2年目ペレット施用実面積（ha）]]*10*35000,テーブル1[[#This Row],[2年目ペレット以外施用実面積（ha）]]*10*30000)</calculatedColumnFormula>
    </tableColumn>
    <tableColumn id="36" xr3:uid="{B6CE5BE9-AFD9-4141-AF2F-3D15FF7EFABE}" name="合計上限額（円）" dataDxfId="33" dataCellStyle="桁区切り">
      <calculatedColumnFormula>SUM(テーブル1[[#This Row],[1年目上限額（円）]],テーブル1[[#This Row],[2年目上限額（円）]])</calculatedColumnFormula>
    </tableColumn>
    <tableColumn id="11" xr3:uid="{BF6EA679-FC23-41A4-AB4A-C51DCA7CA600}" name="堆肥種類" dataDxfId="32"/>
    <tableColumn id="23" xr3:uid="{E7270054-F09F-4D34-973F-5C107A40B347}" name="堆肥取組・費用内訳" dataDxfId="31"/>
    <tableColumn id="20" xr3:uid="{9D52F99C-AD28-45F8-A23F-E85ED7FD291F}" name="土改材種類" dataDxfId="30"/>
    <tableColumn id="24" xr3:uid="{707CEE95-51D7-4CB9-B929-DB4BFCDF5272}" name="土改材取組・費用内訳" dataDxfId="29"/>
    <tableColumn id="19" xr3:uid="{C77ACEE9-1C73-44B5-8867-7DCC1E56C09A}" name="緑肥種類" dataDxfId="28"/>
    <tableColumn id="25" xr3:uid="{C6319C63-BABA-4A71-BD71-89D966771EB1}" name="緑肥取組・費用内訳" dataDxfId="27"/>
    <tableColumn id="51" xr3:uid="{57E8E119-D12B-4BBC-AAA9-903A84EDD9C2}" name="バイオ炭原料" dataDxfId="26"/>
    <tableColumn id="52" xr3:uid="{CF5A4065-2FF2-4090-BB55-D533DAE34105}" name="バイオ炭取組・費用内訳" dataDxfId="25"/>
    <tableColumn id="16" xr3:uid="{D6A3A0B4-1191-4CED-BB97-D7FB1E59A515}" name="成果目標項目" dataDxfId="24" dataCellStyle="桁区切り"/>
    <tableColumn id="22" xr3:uid="{4BC7ECAD-1484-4977-8DB8-9D321D41CBE1}" name="土壌分析取組・費用内訳" dataDxfId="23"/>
    <tableColumn id="21" xr3:uid="{1636652A-1A85-40B0-B686-83F3EF8AEBB4}" name="指導検討取組・費用内訳" dataDxfId="22"/>
    <tableColumn id="37" xr3:uid="{681E5A34-4E0E-426D-890B-AFC104BE176A}" name="1年目定額取組事業費（円）" dataDxfId="21" dataCellStyle="桁区切り"/>
    <tableColumn id="38" xr3:uid="{7B83F7A4-7026-4C17-B945-9E373A311086}" name="1年目定額取組国費要望額（円）" dataDxfId="20" dataCellStyle="桁区切り"/>
    <tableColumn id="27" xr3:uid="{1163ACED-2EC8-4635-A3B3-D204203125DE}" name="2年目定額取組事業費（円）" dataDxfId="19" dataCellStyle="桁区切り"/>
    <tableColumn id="26" xr3:uid="{0A9641B3-D51B-4719-AD94-E345B8F0F66D}" name="2年目定額取組国費要望額（円）" dataDxfId="18" dataCellStyle="桁区切り"/>
    <tableColumn id="17" xr3:uid="{F73D1745-BBF0-4662-9068-0DEAEA3C0294}" name="リース機械・費用内訳" dataDxfId="17"/>
    <tableColumn id="39" xr3:uid="{5B90EC34-E207-457A-86E8-ABDE008C4231}" name="1年目機械リース事業費（円）" dataDxfId="16" dataCellStyle="桁区切り"/>
    <tableColumn id="40" xr3:uid="{4ED100F9-0440-4129-BF95-A7D88216EE35}" name="1年目機械リース国費要望額（円）" dataDxfId="15" dataCellStyle="桁区切り"/>
    <tableColumn id="18" xr3:uid="{2E5E49D5-CAAB-4935-A408-171DC60DFC92}" name="2年目機械リース事業費（円）" dataDxfId="14" dataCellStyle="桁区切り"/>
    <tableColumn id="15" xr3:uid="{806EE475-E27B-4F47-8032-15589E30C0B8}" name="2年目機械リース国費要望額（円）" dataDxfId="13" dataCellStyle="桁区切り"/>
    <tableColumn id="41" xr3:uid="{1BFD8BFA-8373-49A7-893C-13D771AA634B}" name="1年目合計事業費（円）" dataDxfId="12" dataCellStyle="桁区切り">
      <calculatedColumnFormula>SUM(テーブル1[[#This Row],[1年目定額取組事業費（円）]],テーブル1[[#This Row],[1年目機械リース事業費（円）]])</calculatedColumnFormula>
    </tableColumn>
    <tableColumn id="42" xr3:uid="{4F55AE2E-635F-427C-825C-87ACB1FE1A7B}" name="1年目合計国費要望額（円）" dataDxfId="11" dataCellStyle="桁区切り">
      <calculatedColumnFormula>SUM(テーブル1[[#This Row],[1年目定額取組国費要望額（円）]],テーブル1[[#This Row],[1年目機械リース国費要望額（円）]])</calculatedColumnFormula>
    </tableColumn>
    <tableColumn id="43" xr3:uid="{14C8A50E-0E01-46D4-937E-BDE467B1DA0F}" name="2年目合計事業費（円）" dataDxfId="10" dataCellStyle="桁区切り">
      <calculatedColumnFormula>SUM(テーブル1[[#This Row],[2年目定額取組事業費（円）]],テーブル1[[#This Row],[2年目機械リース事業費（円）]])</calculatedColumnFormula>
    </tableColumn>
    <tableColumn id="44" xr3:uid="{457A7F4C-C3E8-4C17-8DB2-78E3F8861857}" name="2年目合計国費要望額（円）" dataDxfId="9" dataCellStyle="桁区切り">
      <calculatedColumnFormula>SUM(テーブル1[[#This Row],[2年目定額取組国費要望額（円）]],テーブル1[[#This Row],[2年目機械リース国費要望額（円）]])</calculatedColumnFormula>
    </tableColumn>
    <tableColumn id="12" xr3:uid="{EF872854-AF4A-4F9F-8C85-6A938E33B77F}" name="事業期間合計事業費（円）" dataDxfId="8" dataCellStyle="桁区切り">
      <calculatedColumnFormula>SUM(テーブル1[[#This Row],[1年目合計事業費（円）]],テーブル1[[#This Row],[2年目合計事業費（円）]])</calculatedColumnFormula>
    </tableColumn>
    <tableColumn id="13" xr3:uid="{7231413A-3F1F-4F4D-81A4-A95637AEE9E8}" name="事業期間合計国費要望額（円）" dataDxfId="7" dataCellStyle="桁区切り">
      <calculatedColumnFormula>SUM(テーブル1[[#This Row],[1年目合計国費要望額（円）]],テーブル1[[#This Row],[2年目合計国費要望額（円）]])</calculatedColumnFormula>
    </tableColumn>
    <tableColumn id="14" xr3:uid="{29DCE106-3AE2-46FC-9CC9-87F49A4A0473}" name="備考" dataDxfId="6"/>
    <tableColumn id="45" xr3:uid="{A3B905E3-6C91-495C-8EA7-D49FBAB02CEC}" name="エラーチェック1" dataDxfId="5">
      <calculatedColumnFormula>IF(テーブル1[[#This Row],[1年目定額取組事業費（円）]]&lt;テーブル1[[#This Row],[1年目定額取組国費要望額（円）]],"×","○")</calculatedColumnFormula>
    </tableColumn>
    <tableColumn id="46" xr3:uid="{F3B9519E-6EE3-42E3-9D11-F113D521204C}" name="エラーチェック2" dataDxfId="4">
      <calculatedColumnFormula>IF(テーブル1[[#This Row],[2年目定額取組事業費（円）]]&lt;テーブル1[[#This Row],[2年目定額取組国費要望額（円）]],"×","○")</calculatedColumnFormula>
    </tableColumn>
    <tableColumn id="50" xr3:uid="{AA81B704-1723-4077-A24B-BFBC5A4C9DEC}" name="エラーチェック3" dataDxfId="3">
      <calculatedColumnFormula>IF(テーブル1[[#This Row],[1年目上限額（円）]]&lt;テーブル1[[#This Row],[1年目定額取組国費要望額（円）]],"×","○")</calculatedColumnFormula>
    </tableColumn>
    <tableColumn id="49" xr3:uid="{905205DE-6E76-4341-8C01-928FE1FF6BF0}" name="エラーチェック4" dataDxfId="2">
      <calculatedColumnFormula>IF(テーブル1[[#This Row],[2年目上限額（円）]]&lt;テーブル1[[#This Row],[2年目定額取組国費要望額（円）]],"×","○")</calculatedColumnFormula>
    </tableColumn>
    <tableColumn id="47" xr3:uid="{484B2929-5386-41B1-95A2-F53DBF9CB7EF}" name="エラーチェック5" dataDxfId="1">
      <calculatedColumnFormula>IF(テーブル1[[#This Row],[1年目機械リース事業費（円）]]/2&lt;テーブル1[[#This Row],[1年目機械リース国費要望額（円）]],"×","○")</calculatedColumnFormula>
    </tableColumn>
    <tableColumn id="48" xr3:uid="{BE069A43-E737-456A-96C6-4AC10E2B56DC}" name="エラーチェック6" dataDxfId="0">
      <calculatedColumnFormula>IF(テーブル1[[#This Row],[2年目機械リース事業費（円）]]/2&lt;テーブル1[[#This Row],[2年目機械リース国費要望額（円）]],"×","○")</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www.maff.go.jp/j/kokuji_tuti/kokuji/k000003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4"/>
  <sheetViews>
    <sheetView tabSelected="1" view="pageBreakPreview" zoomScaleNormal="100" zoomScaleSheetLayoutView="100" workbookViewId="0">
      <selection activeCell="Q13" sqref="Q13"/>
    </sheetView>
  </sheetViews>
  <sheetFormatPr defaultRowHeight="13.5"/>
  <cols>
    <col min="1" max="1" width="2.75" customWidth="1"/>
    <col min="2" max="2" width="4.625" customWidth="1"/>
    <col min="3" max="3" width="7.75" customWidth="1"/>
    <col min="4" max="4" width="9" customWidth="1"/>
    <col min="5" max="5" width="10.625" customWidth="1"/>
    <col min="6" max="6" width="15.25" customWidth="1"/>
    <col min="7" max="7" width="17.625" customWidth="1"/>
    <col min="8" max="8" width="10.625" customWidth="1"/>
    <col min="9" max="9" width="5.625" customWidth="1"/>
    <col min="10" max="10" width="5.75" style="33" customWidth="1"/>
    <col min="11" max="12" width="20" style="33" customWidth="1"/>
    <col min="13" max="13" width="23" customWidth="1"/>
    <col min="14" max="14" width="15.625" customWidth="1"/>
    <col min="15" max="15" width="15.125" customWidth="1"/>
    <col min="16" max="17" width="21.625" customWidth="1"/>
    <col min="18" max="18" width="15.625" customWidth="1"/>
    <col min="19" max="19" width="15.125" customWidth="1"/>
    <col min="20" max="20" width="21.625" customWidth="1"/>
    <col min="21" max="21" width="15.625" customWidth="1"/>
    <col min="22" max="22" width="15.125" customWidth="1"/>
    <col min="23" max="28" width="5.5" customWidth="1"/>
    <col min="29" max="29" width="5.625" customWidth="1"/>
    <col min="30" max="30" width="9.875" style="33" customWidth="1"/>
    <col min="31" max="31" width="10.875" customWidth="1"/>
    <col min="32" max="32" width="9.375" customWidth="1"/>
    <col min="33" max="33" width="15.875" customWidth="1"/>
    <col min="34" max="37" width="9.875" customWidth="1"/>
    <col min="38" max="38" width="15.125" customWidth="1"/>
    <col min="39" max="39" width="5.5" customWidth="1"/>
    <col min="40" max="40" width="11.375" style="33" customWidth="1"/>
    <col min="41" max="41" width="25.625" customWidth="1"/>
    <col min="42" max="42" width="9" style="20"/>
  </cols>
  <sheetData>
    <row r="1" spans="1:42" s="1" customFormat="1" ht="31.5" customHeight="1">
      <c r="B1" s="63" t="s">
        <v>112</v>
      </c>
      <c r="G1" s="15"/>
      <c r="J1" s="32"/>
      <c r="K1" s="32"/>
      <c r="L1" s="32"/>
      <c r="AD1" s="32"/>
      <c r="AN1" s="32"/>
      <c r="AP1" s="19"/>
    </row>
    <row r="2" spans="1:42" s="1" customFormat="1" ht="96.75" customHeight="1">
      <c r="B2" s="157" t="s">
        <v>289</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62"/>
      <c r="AI2" s="62"/>
      <c r="AJ2" s="62"/>
      <c r="AK2" s="62"/>
      <c r="AL2" s="62"/>
      <c r="AM2" s="62"/>
      <c r="AN2" s="62"/>
      <c r="AP2" s="19"/>
    </row>
    <row r="3" spans="1:42" s="5" customFormat="1" ht="30" customHeight="1">
      <c r="B3" s="158"/>
      <c r="C3" s="160" t="s">
        <v>31</v>
      </c>
      <c r="D3" s="160" t="s">
        <v>32</v>
      </c>
      <c r="E3" s="160" t="s">
        <v>22</v>
      </c>
      <c r="F3" s="160" t="s">
        <v>23</v>
      </c>
      <c r="G3" s="160" t="s">
        <v>25</v>
      </c>
      <c r="H3" s="160" t="s">
        <v>24</v>
      </c>
      <c r="I3" s="168" t="s">
        <v>30</v>
      </c>
      <c r="J3" s="169"/>
      <c r="K3" s="169"/>
      <c r="L3" s="169"/>
      <c r="M3" s="169"/>
      <c r="N3" s="169"/>
      <c r="O3" s="169"/>
      <c r="P3" s="169"/>
      <c r="Q3" s="169"/>
      <c r="R3" s="169"/>
      <c r="S3" s="169"/>
      <c r="T3" s="169"/>
      <c r="U3" s="169"/>
      <c r="V3" s="169"/>
      <c r="W3" s="169"/>
      <c r="X3" s="169"/>
      <c r="Y3" s="169"/>
      <c r="Z3" s="169"/>
      <c r="AA3" s="169"/>
      <c r="AB3" s="169"/>
      <c r="AC3" s="170"/>
      <c r="AD3" s="162" t="s">
        <v>284</v>
      </c>
      <c r="AE3" s="163"/>
      <c r="AF3" s="163"/>
      <c r="AG3" s="164"/>
      <c r="AH3" s="162" t="s">
        <v>285</v>
      </c>
      <c r="AI3" s="163"/>
      <c r="AJ3" s="163"/>
      <c r="AK3" s="164"/>
      <c r="AL3" s="160" t="s">
        <v>106</v>
      </c>
      <c r="AM3" s="160" t="s">
        <v>28</v>
      </c>
      <c r="AN3" s="160" t="s">
        <v>94</v>
      </c>
      <c r="AO3" s="25"/>
    </row>
    <row r="4" spans="1:42" s="5" customFormat="1" ht="30" customHeight="1">
      <c r="B4" s="159"/>
      <c r="C4" s="161"/>
      <c r="D4" s="161"/>
      <c r="E4" s="161"/>
      <c r="F4" s="161"/>
      <c r="G4" s="161"/>
      <c r="H4" s="161"/>
      <c r="I4" s="160" t="s">
        <v>91</v>
      </c>
      <c r="J4" s="173" t="s">
        <v>300</v>
      </c>
      <c r="K4" s="171" t="s">
        <v>272</v>
      </c>
      <c r="L4" s="180"/>
      <c r="M4" s="171" t="s">
        <v>273</v>
      </c>
      <c r="N4" s="173" t="s">
        <v>18</v>
      </c>
      <c r="O4" s="178" t="s">
        <v>278</v>
      </c>
      <c r="P4" s="167" t="s">
        <v>120</v>
      </c>
      <c r="Q4" s="167"/>
      <c r="R4" s="167"/>
      <c r="S4" s="167"/>
      <c r="T4" s="167"/>
      <c r="U4" s="167"/>
      <c r="V4" s="167"/>
      <c r="W4" s="165" t="s">
        <v>133</v>
      </c>
      <c r="X4" s="165" t="s">
        <v>134</v>
      </c>
      <c r="Y4" s="165" t="s">
        <v>135</v>
      </c>
      <c r="Z4" s="165" t="s">
        <v>113</v>
      </c>
      <c r="AA4" s="165" t="s">
        <v>136</v>
      </c>
      <c r="AB4" s="165" t="s">
        <v>105</v>
      </c>
      <c r="AC4" s="165" t="s">
        <v>92</v>
      </c>
      <c r="AD4" s="160" t="s">
        <v>91</v>
      </c>
      <c r="AE4" s="160" t="s">
        <v>90</v>
      </c>
      <c r="AF4" s="160" t="s">
        <v>18</v>
      </c>
      <c r="AG4" s="172" t="s">
        <v>29</v>
      </c>
      <c r="AH4" s="160" t="s">
        <v>91</v>
      </c>
      <c r="AI4" s="160" t="s">
        <v>90</v>
      </c>
      <c r="AJ4" s="160" t="s">
        <v>18</v>
      </c>
      <c r="AK4" s="172" t="s">
        <v>288</v>
      </c>
      <c r="AL4" s="161"/>
      <c r="AM4" s="161"/>
      <c r="AN4" s="161"/>
      <c r="AO4" s="25"/>
    </row>
    <row r="5" spans="1:42" s="5" customFormat="1" ht="6.75" customHeight="1">
      <c r="B5" s="159"/>
      <c r="C5" s="161"/>
      <c r="D5" s="161"/>
      <c r="E5" s="161"/>
      <c r="F5" s="161"/>
      <c r="G5" s="161"/>
      <c r="H5" s="161"/>
      <c r="I5" s="161"/>
      <c r="J5" s="174"/>
      <c r="K5" s="180"/>
      <c r="L5" s="180"/>
      <c r="M5" s="171"/>
      <c r="N5" s="174"/>
      <c r="O5" s="178"/>
      <c r="P5" s="165" t="s">
        <v>119</v>
      </c>
      <c r="Q5" s="165" t="s">
        <v>276</v>
      </c>
      <c r="R5" s="165" t="s">
        <v>18</v>
      </c>
      <c r="S5" s="165" t="s">
        <v>95</v>
      </c>
      <c r="T5" s="165" t="s">
        <v>121</v>
      </c>
      <c r="U5" s="165" t="s">
        <v>18</v>
      </c>
      <c r="V5" s="165" t="s">
        <v>95</v>
      </c>
      <c r="W5" s="166"/>
      <c r="X5" s="166"/>
      <c r="Y5" s="166"/>
      <c r="Z5" s="166"/>
      <c r="AA5" s="166"/>
      <c r="AB5" s="166"/>
      <c r="AC5" s="166"/>
      <c r="AD5" s="161"/>
      <c r="AE5" s="161"/>
      <c r="AF5" s="161"/>
      <c r="AG5" s="172"/>
      <c r="AH5" s="161"/>
      <c r="AI5" s="161"/>
      <c r="AJ5" s="161"/>
      <c r="AK5" s="172"/>
      <c r="AL5" s="161"/>
      <c r="AM5" s="161"/>
      <c r="AN5" s="161"/>
      <c r="AO5" s="25"/>
    </row>
    <row r="6" spans="1:42" s="5" customFormat="1" ht="114" customHeight="1">
      <c r="B6" s="159"/>
      <c r="C6" s="161"/>
      <c r="D6" s="161"/>
      <c r="E6" s="161"/>
      <c r="F6" s="161"/>
      <c r="G6" s="161"/>
      <c r="H6" s="161"/>
      <c r="I6" s="161"/>
      <c r="J6" s="174"/>
      <c r="K6" s="117" t="s">
        <v>301</v>
      </c>
      <c r="L6" s="114" t="s">
        <v>275</v>
      </c>
      <c r="M6" s="113" t="s">
        <v>271</v>
      </c>
      <c r="N6" s="174"/>
      <c r="O6" s="179"/>
      <c r="P6" s="166"/>
      <c r="Q6" s="166"/>
      <c r="R6" s="166"/>
      <c r="S6" s="166"/>
      <c r="T6" s="166"/>
      <c r="U6" s="166"/>
      <c r="V6" s="166"/>
      <c r="W6" s="166"/>
      <c r="X6" s="166"/>
      <c r="Y6" s="166"/>
      <c r="Z6" s="166"/>
      <c r="AA6" s="166"/>
      <c r="AB6" s="166"/>
      <c r="AC6" s="166"/>
      <c r="AD6" s="161"/>
      <c r="AE6" s="161"/>
      <c r="AF6" s="161"/>
      <c r="AG6" s="160"/>
      <c r="AH6" s="161"/>
      <c r="AI6" s="161"/>
      <c r="AJ6" s="161"/>
      <c r="AK6" s="160"/>
      <c r="AL6" s="161"/>
      <c r="AM6" s="161"/>
      <c r="AN6" s="161"/>
      <c r="AO6" s="25"/>
    </row>
    <row r="7" spans="1:42" ht="13.5" customHeight="1">
      <c r="B7" s="2"/>
      <c r="C7" s="2"/>
      <c r="D7" s="2"/>
      <c r="E7" s="2"/>
      <c r="F7" s="2"/>
      <c r="G7" s="2"/>
      <c r="H7" s="2"/>
      <c r="I7" s="2"/>
      <c r="J7" s="44"/>
      <c r="K7" s="44"/>
      <c r="L7" s="44"/>
      <c r="M7" s="2"/>
      <c r="N7" s="2"/>
      <c r="O7" s="48"/>
      <c r="P7" s="64"/>
      <c r="Q7" s="64"/>
      <c r="R7" s="64"/>
      <c r="S7" s="64"/>
      <c r="T7" s="64"/>
      <c r="U7" s="64"/>
      <c r="V7" s="66"/>
      <c r="W7" s="64"/>
      <c r="X7" s="64"/>
      <c r="Y7" s="64"/>
      <c r="Z7" s="64"/>
      <c r="AA7" s="64"/>
      <c r="AB7" s="64"/>
      <c r="AC7" s="64"/>
      <c r="AD7" s="175"/>
      <c r="AE7" s="2"/>
      <c r="AF7" s="2"/>
      <c r="AG7" s="44"/>
      <c r="AH7" s="175"/>
      <c r="AI7" s="2"/>
      <c r="AJ7" s="2"/>
      <c r="AK7" s="44"/>
      <c r="AL7" s="44"/>
      <c r="AM7" s="44"/>
      <c r="AN7" s="4"/>
      <c r="AO7" s="20"/>
      <c r="AP7"/>
    </row>
    <row r="8" spans="1:42" ht="54.75" customHeight="1">
      <c r="A8" s="26"/>
      <c r="B8" s="118" t="s">
        <v>93</v>
      </c>
      <c r="C8" s="106"/>
      <c r="D8" s="107"/>
      <c r="E8" s="119" t="s">
        <v>15</v>
      </c>
      <c r="F8" s="119" t="s">
        <v>27</v>
      </c>
      <c r="G8" s="119" t="s">
        <v>126</v>
      </c>
      <c r="H8" s="120" t="s">
        <v>127</v>
      </c>
      <c r="I8" s="121" t="s">
        <v>291</v>
      </c>
      <c r="J8" s="121" t="s">
        <v>308</v>
      </c>
      <c r="K8" s="121" t="s">
        <v>309</v>
      </c>
      <c r="L8" s="121"/>
      <c r="M8" s="120" t="s">
        <v>266</v>
      </c>
      <c r="N8" s="123">
        <v>500000</v>
      </c>
      <c r="O8" s="124">
        <v>250000</v>
      </c>
      <c r="P8" s="120"/>
      <c r="Q8" s="109"/>
      <c r="R8" s="110"/>
      <c r="S8" s="111"/>
      <c r="T8" s="108"/>
      <c r="U8" s="110"/>
      <c r="V8" s="111"/>
      <c r="W8" s="125">
        <v>6</v>
      </c>
      <c r="X8" s="125">
        <v>4</v>
      </c>
      <c r="Y8" s="125">
        <v>5</v>
      </c>
      <c r="Z8" s="125">
        <v>5</v>
      </c>
      <c r="AA8" s="125">
        <v>0</v>
      </c>
      <c r="AB8" s="125">
        <v>0</v>
      </c>
      <c r="AC8" s="125">
        <f>SUM(W8:AB8)</f>
        <v>20</v>
      </c>
      <c r="AD8" s="121"/>
      <c r="AE8" s="126"/>
      <c r="AF8" s="123"/>
      <c r="AG8" s="124"/>
      <c r="AH8" s="127"/>
      <c r="AI8" s="127"/>
      <c r="AJ8" s="124"/>
      <c r="AK8" s="124"/>
      <c r="AL8" s="124">
        <v>250000</v>
      </c>
      <c r="AM8" s="128">
        <v>1</v>
      </c>
      <c r="AN8" s="112"/>
      <c r="AO8" s="20"/>
      <c r="AP8"/>
    </row>
    <row r="9" spans="1:42" ht="54.75" customHeight="1">
      <c r="A9" s="26"/>
      <c r="B9" s="118" t="s">
        <v>93</v>
      </c>
      <c r="C9" s="106"/>
      <c r="D9" s="107"/>
      <c r="E9" s="119" t="s">
        <v>15</v>
      </c>
      <c r="F9" s="119" t="s">
        <v>27</v>
      </c>
      <c r="G9" s="119" t="s">
        <v>129</v>
      </c>
      <c r="H9" s="120" t="s">
        <v>107</v>
      </c>
      <c r="I9" s="121" t="s">
        <v>292</v>
      </c>
      <c r="J9" s="121" t="s">
        <v>308</v>
      </c>
      <c r="K9" s="121" t="s">
        <v>310</v>
      </c>
      <c r="L9" s="121" t="s">
        <v>268</v>
      </c>
      <c r="M9" s="120" t="s">
        <v>266</v>
      </c>
      <c r="N9" s="123">
        <v>15000000</v>
      </c>
      <c r="O9" s="124">
        <v>7500000</v>
      </c>
      <c r="P9" s="120" t="s">
        <v>277</v>
      </c>
      <c r="Q9" s="109"/>
      <c r="R9" s="123">
        <v>20000000</v>
      </c>
      <c r="S9" s="124">
        <v>10000000</v>
      </c>
      <c r="T9" s="120" t="s">
        <v>110</v>
      </c>
      <c r="U9" s="123">
        <v>200000</v>
      </c>
      <c r="V9" s="124">
        <v>200000</v>
      </c>
      <c r="W9" s="125">
        <v>8</v>
      </c>
      <c r="X9" s="125">
        <v>6</v>
      </c>
      <c r="Y9" s="125">
        <v>5</v>
      </c>
      <c r="Z9" s="125">
        <v>0</v>
      </c>
      <c r="AA9" s="125">
        <v>0</v>
      </c>
      <c r="AB9" s="125">
        <v>1</v>
      </c>
      <c r="AC9" s="125">
        <v>20</v>
      </c>
      <c r="AD9" s="121"/>
      <c r="AE9" s="126"/>
      <c r="AF9" s="123"/>
      <c r="AG9" s="124"/>
      <c r="AH9" s="127"/>
      <c r="AI9" s="127"/>
      <c r="AJ9" s="124"/>
      <c r="AK9" s="124"/>
      <c r="AL9" s="124">
        <v>17700000</v>
      </c>
      <c r="AM9" s="128">
        <v>1</v>
      </c>
      <c r="AN9" s="112"/>
      <c r="AO9" s="20"/>
      <c r="AP9"/>
    </row>
    <row r="10" spans="1:42" ht="54.75" customHeight="1">
      <c r="A10" s="26"/>
      <c r="B10" s="118" t="s">
        <v>93</v>
      </c>
      <c r="C10" s="106"/>
      <c r="D10" s="107"/>
      <c r="E10" s="119" t="s">
        <v>15</v>
      </c>
      <c r="F10" s="119" t="s">
        <v>27</v>
      </c>
      <c r="G10" s="119" t="s">
        <v>128</v>
      </c>
      <c r="H10" s="120" t="s">
        <v>265</v>
      </c>
      <c r="I10" s="121" t="s">
        <v>291</v>
      </c>
      <c r="J10" s="121" t="s">
        <v>308</v>
      </c>
      <c r="K10" s="121" t="s">
        <v>274</v>
      </c>
      <c r="L10" s="121"/>
      <c r="M10" s="122" t="s">
        <v>270</v>
      </c>
      <c r="N10" s="123">
        <v>9000000</v>
      </c>
      <c r="O10" s="124">
        <v>4500000</v>
      </c>
      <c r="P10" s="120"/>
      <c r="Q10" s="109"/>
      <c r="R10" s="110"/>
      <c r="S10" s="111"/>
      <c r="T10" s="108"/>
      <c r="U10" s="110"/>
      <c r="V10" s="111"/>
      <c r="W10" s="125">
        <v>6</v>
      </c>
      <c r="X10" s="125">
        <v>4</v>
      </c>
      <c r="Y10" s="125">
        <v>5</v>
      </c>
      <c r="Z10" s="125">
        <v>5</v>
      </c>
      <c r="AA10" s="125">
        <v>0</v>
      </c>
      <c r="AB10" s="125">
        <v>0</v>
      </c>
      <c r="AC10" s="125">
        <f>SUM(W10:AB10)</f>
        <v>20</v>
      </c>
      <c r="AD10" s="121"/>
      <c r="AE10" s="126"/>
      <c r="AF10" s="123"/>
      <c r="AG10" s="124"/>
      <c r="AH10" s="127"/>
      <c r="AI10" s="127"/>
      <c r="AJ10" s="124"/>
      <c r="AK10" s="124"/>
      <c r="AL10" s="124">
        <v>4500000</v>
      </c>
      <c r="AM10" s="128">
        <v>1</v>
      </c>
      <c r="AN10" s="112"/>
      <c r="AO10" s="20"/>
      <c r="AP10"/>
    </row>
    <row r="11" spans="1:42" ht="54.75" customHeight="1">
      <c r="B11" s="11"/>
      <c r="C11" s="28"/>
      <c r="D11" s="29"/>
      <c r="E11" s="12"/>
      <c r="F11" s="12"/>
      <c r="G11" s="12"/>
      <c r="H11" s="21"/>
      <c r="I11" s="21"/>
      <c r="J11" s="60"/>
      <c r="K11" s="60"/>
      <c r="L11" s="59"/>
      <c r="M11" s="58"/>
      <c r="N11" s="40"/>
      <c r="O11" s="40"/>
      <c r="P11" s="65"/>
      <c r="Q11" s="59"/>
      <c r="R11" s="40"/>
      <c r="S11" s="40"/>
      <c r="T11" s="65"/>
      <c r="U11" s="40"/>
      <c r="V11" s="40"/>
      <c r="W11" s="65"/>
      <c r="X11" s="65"/>
      <c r="Y11" s="65"/>
      <c r="Z11" s="65"/>
      <c r="AA11" s="65"/>
      <c r="AB11" s="65"/>
      <c r="AC11" s="72">
        <f t="shared" ref="AC11:AC18" si="0">SUM(W11:AB11)</f>
        <v>0</v>
      </c>
      <c r="AD11" s="60"/>
      <c r="AE11" s="58"/>
      <c r="AF11" s="40"/>
      <c r="AG11" s="40"/>
      <c r="AH11" s="65"/>
      <c r="AI11" s="65"/>
      <c r="AJ11" s="40"/>
      <c r="AK11" s="40"/>
      <c r="AL11" s="37"/>
      <c r="AM11" s="47"/>
      <c r="AN11" s="43"/>
      <c r="AO11" s="20"/>
      <c r="AP11"/>
    </row>
    <row r="12" spans="1:42" ht="54.75" customHeight="1">
      <c r="B12" s="9"/>
      <c r="C12" s="28"/>
      <c r="D12" s="29"/>
      <c r="E12" s="12"/>
      <c r="F12" s="12"/>
      <c r="G12" s="12"/>
      <c r="H12" s="21"/>
      <c r="I12" s="21"/>
      <c r="J12" s="60"/>
      <c r="K12" s="60"/>
      <c r="L12" s="59"/>
      <c r="M12" s="58"/>
      <c r="N12" s="40"/>
      <c r="O12" s="40"/>
      <c r="P12" s="65"/>
      <c r="Q12" s="59"/>
      <c r="R12" s="40"/>
      <c r="S12" s="40"/>
      <c r="T12" s="65"/>
      <c r="U12" s="40"/>
      <c r="V12" s="40"/>
      <c r="W12" s="65"/>
      <c r="X12" s="65"/>
      <c r="Y12" s="65"/>
      <c r="Z12" s="65"/>
      <c r="AA12" s="65"/>
      <c r="AB12" s="65"/>
      <c r="AC12" s="72">
        <f t="shared" si="0"/>
        <v>0</v>
      </c>
      <c r="AD12" s="60"/>
      <c r="AE12" s="58"/>
      <c r="AF12" s="40"/>
      <c r="AG12" s="40"/>
      <c r="AH12" s="65"/>
      <c r="AI12" s="65"/>
      <c r="AJ12" s="40"/>
      <c r="AK12" s="40"/>
      <c r="AL12" s="37"/>
      <c r="AM12" s="47"/>
      <c r="AN12" s="43"/>
      <c r="AO12" s="20"/>
      <c r="AP12"/>
    </row>
    <row r="13" spans="1:42" ht="54.75" customHeight="1">
      <c r="B13" s="9"/>
      <c r="C13" s="28"/>
      <c r="D13" s="29"/>
      <c r="E13" s="12"/>
      <c r="F13" s="12"/>
      <c r="G13" s="12"/>
      <c r="H13" s="21"/>
      <c r="I13" s="21"/>
      <c r="J13" s="60"/>
      <c r="K13" s="60"/>
      <c r="L13" s="59"/>
      <c r="M13" s="58"/>
      <c r="N13" s="40"/>
      <c r="O13" s="40"/>
      <c r="P13" s="65"/>
      <c r="Q13" s="59"/>
      <c r="R13" s="40"/>
      <c r="S13" s="40"/>
      <c r="T13" s="65"/>
      <c r="U13" s="40"/>
      <c r="V13" s="40"/>
      <c r="W13" s="65"/>
      <c r="X13" s="65"/>
      <c r="Y13" s="65"/>
      <c r="Z13" s="65"/>
      <c r="AA13" s="65"/>
      <c r="AB13" s="65"/>
      <c r="AC13" s="72">
        <f t="shared" si="0"/>
        <v>0</v>
      </c>
      <c r="AD13" s="60"/>
      <c r="AE13" s="58"/>
      <c r="AF13" s="40"/>
      <c r="AG13" s="40"/>
      <c r="AH13" s="65"/>
      <c r="AI13" s="65"/>
      <c r="AJ13" s="40"/>
      <c r="AK13" s="40"/>
      <c r="AL13" s="37"/>
      <c r="AM13" s="47"/>
      <c r="AN13" s="43"/>
      <c r="AO13" s="20"/>
      <c r="AP13"/>
    </row>
    <row r="14" spans="1:42" ht="54.75" customHeight="1">
      <c r="B14" s="9"/>
      <c r="C14" s="28"/>
      <c r="D14" s="29"/>
      <c r="E14" s="12"/>
      <c r="F14" s="12"/>
      <c r="G14" s="12"/>
      <c r="H14" s="21"/>
      <c r="I14" s="21"/>
      <c r="J14" s="60"/>
      <c r="K14" s="60"/>
      <c r="L14" s="59"/>
      <c r="M14" s="58"/>
      <c r="N14" s="40"/>
      <c r="O14" s="40"/>
      <c r="P14" s="65"/>
      <c r="Q14" s="59"/>
      <c r="R14" s="40"/>
      <c r="S14" s="40"/>
      <c r="T14" s="65"/>
      <c r="U14" s="40"/>
      <c r="V14" s="40"/>
      <c r="W14" s="65"/>
      <c r="X14" s="65"/>
      <c r="Y14" s="65"/>
      <c r="Z14" s="65"/>
      <c r="AA14" s="65"/>
      <c r="AB14" s="65"/>
      <c r="AC14" s="72">
        <f t="shared" si="0"/>
        <v>0</v>
      </c>
      <c r="AD14" s="60"/>
      <c r="AE14" s="58"/>
      <c r="AF14" s="40"/>
      <c r="AG14" s="40"/>
      <c r="AH14" s="65"/>
      <c r="AI14" s="65"/>
      <c r="AJ14" s="40"/>
      <c r="AK14" s="40"/>
      <c r="AL14" s="37"/>
      <c r="AM14" s="47"/>
      <c r="AN14" s="43"/>
      <c r="AO14" s="20"/>
      <c r="AP14"/>
    </row>
    <row r="15" spans="1:42" ht="54.75" customHeight="1">
      <c r="B15" s="9"/>
      <c r="C15" s="28"/>
      <c r="D15" s="29"/>
      <c r="E15" s="12"/>
      <c r="F15" s="12"/>
      <c r="G15" s="12"/>
      <c r="H15" s="21"/>
      <c r="I15" s="21"/>
      <c r="J15" s="60"/>
      <c r="K15" s="60"/>
      <c r="L15" s="59"/>
      <c r="M15" s="58"/>
      <c r="N15" s="40"/>
      <c r="O15" s="40"/>
      <c r="P15" s="65"/>
      <c r="Q15" s="59"/>
      <c r="R15" s="40"/>
      <c r="S15" s="40"/>
      <c r="T15" s="65"/>
      <c r="U15" s="40"/>
      <c r="V15" s="40"/>
      <c r="W15" s="65"/>
      <c r="X15" s="65"/>
      <c r="Y15" s="65"/>
      <c r="Z15" s="65"/>
      <c r="AA15" s="65"/>
      <c r="AB15" s="65"/>
      <c r="AC15" s="72">
        <f t="shared" si="0"/>
        <v>0</v>
      </c>
      <c r="AD15" s="60"/>
      <c r="AE15" s="58"/>
      <c r="AF15" s="40"/>
      <c r="AG15" s="40"/>
      <c r="AH15" s="65"/>
      <c r="AI15" s="65"/>
      <c r="AJ15" s="40"/>
      <c r="AK15" s="40"/>
      <c r="AL15" s="37"/>
      <c r="AM15" s="47"/>
      <c r="AN15" s="43"/>
      <c r="AO15" s="20"/>
      <c r="AP15"/>
    </row>
    <row r="16" spans="1:42" ht="54.75" customHeight="1">
      <c r="B16" s="9"/>
      <c r="C16" s="28"/>
      <c r="D16" s="29"/>
      <c r="E16" s="12"/>
      <c r="F16" s="12"/>
      <c r="G16" s="12"/>
      <c r="H16" s="21"/>
      <c r="I16" s="21"/>
      <c r="J16" s="60"/>
      <c r="K16" s="60"/>
      <c r="L16" s="59"/>
      <c r="M16" s="58"/>
      <c r="N16" s="40"/>
      <c r="O16" s="40"/>
      <c r="P16" s="65"/>
      <c r="Q16" s="59"/>
      <c r="R16" s="40"/>
      <c r="S16" s="40"/>
      <c r="T16" s="65"/>
      <c r="U16" s="40"/>
      <c r="V16" s="40"/>
      <c r="W16" s="65"/>
      <c r="X16" s="65"/>
      <c r="Y16" s="65"/>
      <c r="Z16" s="65"/>
      <c r="AA16" s="65"/>
      <c r="AB16" s="65"/>
      <c r="AC16" s="72">
        <f t="shared" si="0"/>
        <v>0</v>
      </c>
      <c r="AD16" s="60"/>
      <c r="AE16" s="58"/>
      <c r="AF16" s="40"/>
      <c r="AG16" s="40"/>
      <c r="AH16" s="65"/>
      <c r="AI16" s="65"/>
      <c r="AJ16" s="40"/>
      <c r="AK16" s="40"/>
      <c r="AL16" s="37"/>
      <c r="AM16" s="47"/>
      <c r="AN16" s="43"/>
      <c r="AO16" s="20"/>
      <c r="AP16"/>
    </row>
    <row r="17" spans="2:42" ht="54.75" customHeight="1">
      <c r="B17" s="9"/>
      <c r="C17" s="28"/>
      <c r="D17" s="29"/>
      <c r="E17" s="12"/>
      <c r="F17" s="12"/>
      <c r="G17" s="12"/>
      <c r="H17" s="21"/>
      <c r="I17" s="21"/>
      <c r="J17" s="60"/>
      <c r="K17" s="60"/>
      <c r="L17" s="59"/>
      <c r="M17" s="58"/>
      <c r="N17" s="40"/>
      <c r="O17" s="40"/>
      <c r="P17" s="65"/>
      <c r="Q17" s="59"/>
      <c r="R17" s="40"/>
      <c r="S17" s="40"/>
      <c r="T17" s="65"/>
      <c r="U17" s="40"/>
      <c r="V17" s="40"/>
      <c r="W17" s="65"/>
      <c r="X17" s="65"/>
      <c r="Y17" s="65"/>
      <c r="Z17" s="65"/>
      <c r="AA17" s="65"/>
      <c r="AB17" s="65"/>
      <c r="AC17" s="72">
        <f t="shared" si="0"/>
        <v>0</v>
      </c>
      <c r="AD17" s="60"/>
      <c r="AE17" s="58"/>
      <c r="AF17" s="40"/>
      <c r="AG17" s="40"/>
      <c r="AH17" s="65"/>
      <c r="AI17" s="65"/>
      <c r="AJ17" s="40"/>
      <c r="AK17" s="40"/>
      <c r="AL17" s="37"/>
      <c r="AM17" s="47"/>
      <c r="AN17" s="43"/>
      <c r="AO17" s="20"/>
      <c r="AP17"/>
    </row>
    <row r="18" spans="2:42" ht="54.75" customHeight="1">
      <c r="B18" s="9"/>
      <c r="C18" s="28"/>
      <c r="D18" s="29"/>
      <c r="E18" s="12"/>
      <c r="F18" s="12"/>
      <c r="G18" s="12"/>
      <c r="H18" s="21"/>
      <c r="I18" s="21"/>
      <c r="J18" s="60"/>
      <c r="K18" s="60"/>
      <c r="L18" s="59"/>
      <c r="M18" s="58"/>
      <c r="N18" s="40"/>
      <c r="O18" s="40"/>
      <c r="P18" s="65"/>
      <c r="Q18" s="59"/>
      <c r="R18" s="40"/>
      <c r="S18" s="40"/>
      <c r="T18" s="65"/>
      <c r="U18" s="40"/>
      <c r="V18" s="40"/>
      <c r="W18" s="65"/>
      <c r="X18" s="65"/>
      <c r="Y18" s="65"/>
      <c r="Z18" s="65"/>
      <c r="AA18" s="65"/>
      <c r="AB18" s="65"/>
      <c r="AC18" s="72">
        <f t="shared" si="0"/>
        <v>0</v>
      </c>
      <c r="AD18" s="60"/>
      <c r="AE18" s="58"/>
      <c r="AF18" s="40"/>
      <c r="AG18" s="40"/>
      <c r="AH18" s="65"/>
      <c r="AI18" s="65"/>
      <c r="AJ18" s="40"/>
      <c r="AK18" s="40"/>
      <c r="AL18" s="37"/>
      <c r="AM18" s="47"/>
      <c r="AN18" s="43"/>
      <c r="AO18" s="20"/>
      <c r="AP18"/>
    </row>
    <row r="19" spans="2:42">
      <c r="H19" s="3"/>
      <c r="I19" s="3"/>
      <c r="J19" s="61"/>
      <c r="K19" s="61"/>
      <c r="L19" s="61"/>
      <c r="AD19" s="61"/>
      <c r="AM19" s="33"/>
      <c r="AN19"/>
      <c r="AO19" s="20"/>
      <c r="AP19"/>
    </row>
    <row r="20" spans="2:42" ht="13.5" customHeight="1"/>
    <row r="21" spans="2:42" ht="13.5" customHeight="1"/>
    <row r="22" spans="2:42" s="22" customFormat="1" ht="13.5" customHeight="1">
      <c r="J22" s="34"/>
      <c r="K22" s="34"/>
      <c r="L22" s="34"/>
      <c r="AD22" s="34"/>
      <c r="AN22" s="34"/>
      <c r="AP22" s="20"/>
    </row>
    <row r="23" spans="2:42" ht="13.5" customHeight="1">
      <c r="B23" s="24"/>
      <c r="C23" s="24"/>
      <c r="D23" s="24"/>
      <c r="E23" s="24"/>
      <c r="F23" s="24"/>
      <c r="G23" s="24"/>
      <c r="H23" s="24"/>
      <c r="I23" s="24"/>
      <c r="J23" s="35"/>
      <c r="K23" s="35"/>
      <c r="L23" s="35"/>
      <c r="M23" s="24"/>
      <c r="N23" s="24"/>
      <c r="O23" s="24"/>
      <c r="P23" s="24"/>
      <c r="Q23" s="24"/>
      <c r="R23" s="24"/>
      <c r="S23" s="24"/>
      <c r="T23" s="24"/>
      <c r="U23" s="24"/>
      <c r="V23" s="24"/>
      <c r="W23" s="24"/>
      <c r="X23" s="24"/>
      <c r="Y23" s="24"/>
      <c r="Z23" s="24"/>
      <c r="AA23" s="24"/>
      <c r="AB23" s="24"/>
      <c r="AC23" s="24"/>
      <c r="AD23" s="35"/>
      <c r="AE23" s="24"/>
      <c r="AF23" s="24"/>
      <c r="AG23" s="24"/>
      <c r="AH23" s="24"/>
      <c r="AI23" s="24"/>
      <c r="AJ23" s="24"/>
      <c r="AK23" s="24"/>
      <c r="AL23" s="24"/>
      <c r="AM23" s="24"/>
      <c r="AN23" s="35"/>
      <c r="AP23" s="22"/>
    </row>
    <row r="24" spans="2:42" ht="13.5" customHeight="1">
      <c r="B24" s="24"/>
      <c r="C24" s="24"/>
      <c r="D24" s="24"/>
      <c r="E24" s="24"/>
      <c r="F24" s="24"/>
      <c r="G24" s="24"/>
      <c r="H24" s="24"/>
      <c r="I24" s="24"/>
      <c r="J24" s="35"/>
      <c r="K24" s="35"/>
      <c r="L24" s="35"/>
      <c r="M24" s="24"/>
      <c r="N24" s="24"/>
      <c r="O24" s="24"/>
      <c r="P24" s="24"/>
      <c r="Q24" s="24"/>
      <c r="R24" s="24"/>
      <c r="S24" s="24"/>
      <c r="T24" s="24"/>
      <c r="U24" s="24"/>
      <c r="V24" s="24"/>
      <c r="W24" s="24"/>
      <c r="X24" s="24"/>
      <c r="Y24" s="24"/>
      <c r="Z24" s="24"/>
      <c r="AA24" s="24"/>
      <c r="AB24" s="24"/>
      <c r="AC24" s="24"/>
      <c r="AD24" s="35"/>
      <c r="AE24" s="24"/>
      <c r="AF24" s="24"/>
      <c r="AG24" s="24"/>
      <c r="AH24" s="24"/>
      <c r="AI24" s="24"/>
      <c r="AJ24" s="24"/>
      <c r="AK24" s="24"/>
      <c r="AL24" s="24"/>
      <c r="AM24" s="24"/>
      <c r="AN24" s="35"/>
      <c r="AP24" s="22"/>
    </row>
    <row r="25" spans="2:42" ht="13.5" customHeight="1">
      <c r="B25" s="24"/>
      <c r="C25" s="24"/>
      <c r="D25" s="24"/>
      <c r="E25" s="24"/>
      <c r="F25" s="24"/>
      <c r="G25" s="24"/>
      <c r="H25" s="24"/>
      <c r="I25" s="24"/>
      <c r="J25" s="35"/>
      <c r="K25" s="35"/>
      <c r="L25" s="35"/>
      <c r="M25" s="24"/>
      <c r="N25" s="24"/>
      <c r="O25" s="24"/>
      <c r="P25" s="24"/>
      <c r="Q25" s="24"/>
      <c r="R25" s="24"/>
      <c r="S25" s="24"/>
      <c r="T25" s="24"/>
      <c r="U25" s="24"/>
      <c r="V25" s="24"/>
      <c r="W25" s="24"/>
      <c r="X25" s="24"/>
      <c r="Y25" s="24"/>
      <c r="Z25" s="24"/>
      <c r="AA25" s="24"/>
      <c r="AB25" s="24"/>
      <c r="AC25" s="24"/>
      <c r="AD25" s="35"/>
      <c r="AE25" s="24"/>
      <c r="AF25" s="24"/>
      <c r="AG25" s="24"/>
      <c r="AH25" s="24"/>
      <c r="AI25" s="24"/>
      <c r="AJ25" s="24"/>
      <c r="AK25" s="24"/>
      <c r="AL25" s="24"/>
      <c r="AM25" s="24"/>
      <c r="AN25" s="35"/>
      <c r="AP25" s="22"/>
    </row>
    <row r="26" spans="2:42" ht="13.5" customHeight="1">
      <c r="B26" s="24"/>
      <c r="C26" s="24"/>
      <c r="D26" s="24"/>
      <c r="E26" s="24"/>
      <c r="F26" s="24"/>
      <c r="G26" s="24"/>
      <c r="H26" s="24"/>
      <c r="I26" s="24"/>
      <c r="J26" s="35"/>
      <c r="K26" s="35"/>
      <c r="L26" s="35"/>
      <c r="M26" s="24"/>
      <c r="N26" s="24"/>
      <c r="O26" s="24"/>
      <c r="P26" s="24"/>
      <c r="Q26" s="24"/>
      <c r="R26" s="24"/>
      <c r="S26" s="24"/>
      <c r="T26" s="24"/>
      <c r="U26" s="24"/>
      <c r="V26" s="24"/>
      <c r="W26" s="24"/>
      <c r="X26" s="24"/>
      <c r="Y26" s="24"/>
      <c r="Z26" s="24"/>
      <c r="AA26" s="24"/>
      <c r="AB26" s="24"/>
      <c r="AC26" s="24"/>
      <c r="AD26" s="35"/>
      <c r="AE26" s="24"/>
      <c r="AF26" s="24"/>
      <c r="AG26" s="24"/>
      <c r="AH26" s="24"/>
      <c r="AI26" s="24"/>
      <c r="AJ26" s="24"/>
      <c r="AK26" s="24"/>
      <c r="AL26" s="24"/>
      <c r="AM26" s="24"/>
      <c r="AN26" s="35"/>
      <c r="AP26" s="22"/>
    </row>
    <row r="27" spans="2:42" ht="13.5" customHeight="1">
      <c r="B27" s="24"/>
      <c r="C27" s="24"/>
      <c r="D27" s="24"/>
      <c r="E27" s="24"/>
      <c r="F27" s="24"/>
      <c r="G27" s="24"/>
      <c r="H27" s="24"/>
      <c r="I27" s="24"/>
      <c r="J27" s="35"/>
      <c r="K27" s="35"/>
      <c r="L27" s="35"/>
      <c r="M27" s="24"/>
      <c r="N27" s="24"/>
      <c r="O27" s="24"/>
      <c r="P27" s="24"/>
      <c r="Q27" s="24"/>
      <c r="R27" s="24"/>
      <c r="S27" s="24"/>
      <c r="T27" s="24"/>
      <c r="U27" s="24"/>
      <c r="V27" s="24"/>
      <c r="W27" s="24"/>
      <c r="X27" s="24"/>
      <c r="Y27" s="24"/>
      <c r="Z27" s="24"/>
      <c r="AA27" s="24"/>
      <c r="AB27" s="24"/>
      <c r="AC27" s="24"/>
      <c r="AD27" s="35"/>
      <c r="AE27" s="24"/>
      <c r="AF27" s="24"/>
      <c r="AG27" s="24"/>
      <c r="AH27" s="24"/>
      <c r="AI27" s="24"/>
      <c r="AJ27" s="24"/>
      <c r="AK27" s="24"/>
      <c r="AL27" s="24"/>
      <c r="AM27" s="24"/>
      <c r="AN27" s="35"/>
      <c r="AP27" s="22"/>
    </row>
    <row r="28" spans="2:42" ht="13.5" customHeight="1">
      <c r="B28" s="24"/>
      <c r="C28" s="24"/>
      <c r="D28" s="24"/>
      <c r="E28" s="24"/>
      <c r="F28" s="24"/>
      <c r="G28" s="24"/>
      <c r="H28" s="24"/>
      <c r="I28" s="24"/>
      <c r="J28" s="35"/>
      <c r="K28" s="35"/>
      <c r="L28" s="35"/>
      <c r="M28" s="24"/>
      <c r="N28" s="24"/>
      <c r="O28" s="24"/>
      <c r="P28" s="24"/>
      <c r="Q28" s="24"/>
      <c r="R28" s="24"/>
      <c r="S28" s="24"/>
      <c r="T28" s="24"/>
      <c r="U28" s="24"/>
      <c r="V28" s="24"/>
      <c r="W28" s="24"/>
      <c r="X28" s="24"/>
      <c r="Y28" s="24"/>
      <c r="Z28" s="24"/>
      <c r="AA28" s="24"/>
      <c r="AB28" s="24"/>
      <c r="AC28" s="24"/>
      <c r="AD28" s="35"/>
      <c r="AE28" s="24"/>
      <c r="AF28" s="24"/>
      <c r="AG28" s="24"/>
      <c r="AH28" s="24"/>
      <c r="AI28" s="24"/>
      <c r="AJ28" s="24"/>
      <c r="AK28" s="24"/>
      <c r="AL28" s="24"/>
      <c r="AM28" s="24"/>
      <c r="AN28" s="35"/>
      <c r="AP28" s="22"/>
    </row>
    <row r="29" spans="2:42" ht="13.5" customHeight="1">
      <c r="B29" s="24"/>
      <c r="C29" s="24"/>
      <c r="D29" s="24"/>
      <c r="E29" s="24"/>
      <c r="F29" s="24"/>
      <c r="G29" s="24"/>
      <c r="H29" s="24"/>
      <c r="I29" s="24"/>
      <c r="J29" s="35"/>
      <c r="K29" s="35"/>
      <c r="L29" s="35"/>
      <c r="M29" s="24"/>
      <c r="N29" s="24"/>
      <c r="O29" s="24"/>
      <c r="P29" s="24"/>
      <c r="Q29" s="24"/>
      <c r="R29" s="24"/>
      <c r="S29" s="24"/>
      <c r="T29" s="24"/>
      <c r="U29" s="24"/>
      <c r="V29" s="24"/>
      <c r="W29" s="24"/>
      <c r="X29" s="24"/>
      <c r="Y29" s="24"/>
      <c r="Z29" s="24"/>
      <c r="AA29" s="24"/>
      <c r="AB29" s="24"/>
      <c r="AC29" s="24"/>
      <c r="AD29" s="35"/>
      <c r="AE29" s="24"/>
      <c r="AF29" s="24"/>
      <c r="AG29" s="24"/>
      <c r="AH29" s="24"/>
      <c r="AI29" s="24"/>
      <c r="AJ29" s="24"/>
      <c r="AK29" s="24"/>
      <c r="AL29" s="24"/>
      <c r="AM29" s="24"/>
      <c r="AN29" s="35"/>
      <c r="AP29" s="22"/>
    </row>
    <row r="30" spans="2:42" ht="13.5" customHeight="1">
      <c r="B30" s="24"/>
      <c r="C30" s="24"/>
      <c r="D30" s="24"/>
      <c r="E30" s="24"/>
      <c r="F30" s="24"/>
      <c r="G30" s="24"/>
      <c r="H30" s="24"/>
      <c r="I30" s="24"/>
      <c r="J30" s="35"/>
      <c r="K30" s="35"/>
      <c r="L30" s="35"/>
      <c r="M30" s="24"/>
      <c r="N30" s="24"/>
      <c r="O30" s="24"/>
      <c r="P30" s="24"/>
      <c r="Q30" s="24"/>
      <c r="R30" s="24"/>
      <c r="S30" s="24"/>
      <c r="T30" s="24"/>
      <c r="U30" s="24"/>
      <c r="V30" s="24"/>
      <c r="W30" s="24"/>
      <c r="X30" s="24"/>
      <c r="Y30" s="24"/>
      <c r="Z30" s="24"/>
      <c r="AA30" s="24"/>
      <c r="AB30" s="24"/>
      <c r="AC30" s="24"/>
      <c r="AD30" s="35"/>
      <c r="AE30" s="24"/>
      <c r="AF30" s="24"/>
      <c r="AG30" s="24"/>
      <c r="AH30" s="24"/>
      <c r="AI30" s="24"/>
      <c r="AJ30" s="24"/>
      <c r="AK30" s="24"/>
      <c r="AL30" s="24"/>
      <c r="AM30" s="24"/>
      <c r="AN30" s="35"/>
      <c r="AP30" s="22"/>
    </row>
    <row r="31" spans="2:42" ht="13.5" customHeight="1">
      <c r="B31" s="24"/>
      <c r="C31" s="24"/>
      <c r="D31" s="24"/>
      <c r="E31" s="24"/>
      <c r="F31" s="24"/>
      <c r="G31" s="24"/>
      <c r="H31" s="24"/>
      <c r="I31" s="24"/>
      <c r="J31" s="35"/>
      <c r="K31" s="35"/>
      <c r="L31" s="35"/>
      <c r="M31" s="24"/>
      <c r="N31" s="24"/>
      <c r="O31" s="24"/>
      <c r="P31" s="24"/>
      <c r="Q31" s="24"/>
      <c r="R31" s="24"/>
      <c r="S31" s="24"/>
      <c r="T31" s="24"/>
      <c r="U31" s="24"/>
      <c r="V31" s="24"/>
      <c r="W31" s="24"/>
      <c r="X31" s="24"/>
      <c r="Y31" s="24"/>
      <c r="Z31" s="24"/>
      <c r="AA31" s="24"/>
      <c r="AB31" s="24"/>
      <c r="AC31" s="24"/>
      <c r="AD31" s="35"/>
      <c r="AE31" s="24"/>
      <c r="AF31" s="24"/>
      <c r="AG31" s="24"/>
      <c r="AH31" s="24"/>
      <c r="AI31" s="24"/>
      <c r="AJ31" s="24"/>
      <c r="AK31" s="24"/>
      <c r="AL31" s="24"/>
      <c r="AM31" s="24"/>
      <c r="AN31" s="35"/>
      <c r="AP31" s="22"/>
    </row>
    <row r="32" spans="2:42" ht="13.5" customHeight="1">
      <c r="B32" s="24"/>
      <c r="C32" s="24"/>
      <c r="D32" s="24"/>
      <c r="E32" s="24"/>
      <c r="F32" s="24"/>
      <c r="G32" s="24"/>
      <c r="H32" s="24"/>
      <c r="I32" s="24"/>
      <c r="J32" s="35"/>
      <c r="K32" s="35"/>
      <c r="L32" s="35"/>
      <c r="M32" s="24"/>
      <c r="N32" s="24"/>
      <c r="O32" s="24"/>
      <c r="P32" s="24"/>
      <c r="Q32" s="24"/>
      <c r="R32" s="24"/>
      <c r="S32" s="24"/>
      <c r="T32" s="24"/>
      <c r="U32" s="24"/>
      <c r="V32" s="24"/>
      <c r="W32" s="24"/>
      <c r="X32" s="24"/>
      <c r="Y32" s="24"/>
      <c r="Z32" s="24"/>
      <c r="AA32" s="24"/>
      <c r="AB32" s="24"/>
      <c r="AC32" s="24"/>
      <c r="AD32" s="35"/>
      <c r="AE32" s="24"/>
      <c r="AF32" s="24"/>
      <c r="AG32" s="24"/>
      <c r="AH32" s="24"/>
      <c r="AI32" s="24"/>
      <c r="AJ32" s="24"/>
      <c r="AK32" s="24"/>
      <c r="AL32" s="24"/>
      <c r="AM32" s="24"/>
      <c r="AN32" s="35"/>
      <c r="AP32" s="22"/>
    </row>
    <row r="33" spans="2:42" ht="13.5" customHeight="1">
      <c r="B33" s="24"/>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P33"/>
    </row>
    <row r="34" spans="2:42" ht="13.5" customHeight="1">
      <c r="B34" s="24"/>
      <c r="C34" s="24"/>
      <c r="D34" s="24"/>
      <c r="E34" s="24"/>
      <c r="F34" s="24"/>
      <c r="G34" s="24"/>
      <c r="H34" s="24"/>
      <c r="I34" s="24"/>
      <c r="J34" s="35"/>
      <c r="K34" s="35"/>
      <c r="L34" s="35"/>
      <c r="M34" s="24"/>
      <c r="N34" s="24"/>
      <c r="O34" s="24"/>
      <c r="P34" s="24"/>
      <c r="Q34" s="24"/>
      <c r="R34" s="24"/>
      <c r="S34" s="24"/>
      <c r="T34" s="24"/>
      <c r="U34" s="24"/>
      <c r="V34" s="24"/>
      <c r="W34" s="24"/>
      <c r="X34" s="24"/>
      <c r="Y34" s="24"/>
      <c r="Z34" s="24"/>
      <c r="AA34" s="24"/>
      <c r="AB34" s="24"/>
      <c r="AC34" s="24"/>
      <c r="AD34" s="35"/>
      <c r="AE34" s="24"/>
      <c r="AF34" s="24"/>
      <c r="AG34" s="24"/>
      <c r="AH34" s="24"/>
      <c r="AI34" s="24"/>
      <c r="AJ34" s="24"/>
      <c r="AK34" s="24"/>
      <c r="AL34" s="24"/>
      <c r="AM34" s="24"/>
      <c r="AN34" s="35"/>
      <c r="AP34" s="22"/>
    </row>
    <row r="35" spans="2:42" ht="13.5" customHeight="1">
      <c r="B35" s="24"/>
      <c r="C35" s="24"/>
      <c r="D35" s="24"/>
      <c r="E35" s="24"/>
      <c r="F35" s="24"/>
      <c r="G35" s="24"/>
      <c r="H35" s="24"/>
      <c r="I35" s="24"/>
      <c r="J35" s="35"/>
      <c r="K35" s="35"/>
      <c r="L35" s="35"/>
      <c r="M35" s="24"/>
      <c r="N35" s="24"/>
      <c r="O35" s="24"/>
      <c r="P35" s="24"/>
      <c r="Q35" s="24"/>
      <c r="R35" s="24"/>
      <c r="S35" s="24"/>
      <c r="T35" s="24"/>
      <c r="U35" s="24"/>
      <c r="V35" s="24"/>
      <c r="W35" s="24"/>
      <c r="X35" s="24"/>
      <c r="Y35" s="24"/>
      <c r="Z35" s="24"/>
      <c r="AA35" s="24"/>
      <c r="AB35" s="24"/>
      <c r="AC35" s="24"/>
      <c r="AD35" s="35"/>
      <c r="AE35" s="24"/>
      <c r="AF35" s="24"/>
      <c r="AG35" s="24"/>
      <c r="AH35" s="24"/>
      <c r="AI35" s="24"/>
      <c r="AJ35" s="24"/>
      <c r="AK35" s="24"/>
      <c r="AL35" s="24"/>
      <c r="AM35" s="24"/>
      <c r="AN35" s="35"/>
      <c r="AP35" s="22"/>
    </row>
    <row r="36" spans="2:42" ht="13.5" customHeight="1">
      <c r="B36" s="24"/>
      <c r="C36" s="24"/>
      <c r="D36" s="24"/>
      <c r="E36" s="24"/>
      <c r="F36" s="24"/>
      <c r="G36" s="24"/>
      <c r="H36" s="24"/>
      <c r="I36" s="24"/>
      <c r="J36" s="35"/>
      <c r="K36" s="35"/>
      <c r="L36" s="35"/>
      <c r="M36" s="24"/>
      <c r="N36" s="24"/>
      <c r="O36" s="24"/>
      <c r="P36" s="24"/>
      <c r="Q36" s="24"/>
      <c r="R36" s="24"/>
      <c r="S36" s="24"/>
      <c r="T36" s="24"/>
      <c r="U36" s="24"/>
      <c r="V36" s="24"/>
      <c r="W36" s="24"/>
      <c r="X36" s="24"/>
      <c r="Y36" s="24"/>
      <c r="Z36" s="24"/>
      <c r="AA36" s="24"/>
      <c r="AB36" s="24"/>
      <c r="AC36" s="24"/>
      <c r="AD36" s="35"/>
      <c r="AE36" s="24"/>
      <c r="AF36" s="24"/>
      <c r="AG36" s="24"/>
      <c r="AH36" s="24"/>
      <c r="AI36" s="24"/>
      <c r="AJ36" s="24"/>
      <c r="AK36" s="24"/>
      <c r="AL36" s="24"/>
      <c r="AM36" s="24"/>
      <c r="AN36" s="35"/>
      <c r="AP36" s="22"/>
    </row>
    <row r="37" spans="2:42" ht="13.5" customHeight="1">
      <c r="B37" s="24"/>
      <c r="C37" s="24"/>
      <c r="D37" s="24"/>
      <c r="E37" s="24"/>
      <c r="F37" s="24"/>
      <c r="G37" s="24"/>
      <c r="H37" s="24"/>
      <c r="I37" s="24"/>
      <c r="J37" s="35"/>
      <c r="K37" s="35"/>
      <c r="L37" s="35"/>
      <c r="M37" s="24"/>
      <c r="N37" s="24"/>
      <c r="O37" s="24"/>
      <c r="P37" s="24"/>
      <c r="Q37" s="24"/>
      <c r="R37" s="24"/>
      <c r="S37" s="24"/>
      <c r="T37" s="24"/>
      <c r="U37" s="24"/>
      <c r="V37" s="24"/>
      <c r="W37" s="24"/>
      <c r="X37" s="24"/>
      <c r="Y37" s="24"/>
      <c r="Z37" s="24"/>
      <c r="AA37" s="24"/>
      <c r="AB37" s="24"/>
      <c r="AC37" s="24"/>
      <c r="AD37" s="35"/>
      <c r="AE37" s="24"/>
      <c r="AF37" s="24"/>
      <c r="AG37" s="24"/>
      <c r="AH37" s="24"/>
      <c r="AI37" s="24"/>
      <c r="AJ37" s="24"/>
      <c r="AK37" s="24"/>
      <c r="AL37" s="24"/>
      <c r="AM37" s="24"/>
      <c r="AN37" s="35"/>
      <c r="AP37" s="22"/>
    </row>
    <row r="38" spans="2:42" ht="13.5" customHeight="1">
      <c r="B38" s="24"/>
      <c r="C38" s="24"/>
      <c r="D38" s="24"/>
      <c r="E38" s="24"/>
      <c r="F38" s="24"/>
      <c r="G38" s="24"/>
      <c r="H38" s="24"/>
      <c r="I38" s="24"/>
      <c r="J38" s="35"/>
      <c r="K38" s="35"/>
      <c r="L38" s="35"/>
      <c r="M38" s="24"/>
      <c r="N38" s="24"/>
      <c r="O38" s="24"/>
      <c r="P38" s="24"/>
      <c r="Q38" s="24"/>
      <c r="R38" s="24"/>
      <c r="S38" s="24"/>
      <c r="T38" s="24"/>
      <c r="U38" s="24"/>
      <c r="V38" s="24"/>
      <c r="W38" s="24"/>
      <c r="X38" s="24"/>
      <c r="Y38" s="24"/>
      <c r="Z38" s="24"/>
      <c r="AA38" s="24"/>
      <c r="AB38" s="24"/>
      <c r="AC38" s="24"/>
      <c r="AD38" s="35"/>
      <c r="AE38" s="24"/>
      <c r="AF38" s="24"/>
      <c r="AG38" s="24"/>
      <c r="AH38" s="24"/>
      <c r="AI38" s="24"/>
      <c r="AJ38" s="24"/>
      <c r="AK38" s="24"/>
      <c r="AL38" s="24"/>
      <c r="AM38" s="24"/>
      <c r="AN38" s="35"/>
      <c r="AP38" s="22"/>
    </row>
    <row r="39" spans="2:42" ht="13.5" customHeight="1">
      <c r="B39" s="24"/>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23"/>
      <c r="AP39" s="22"/>
    </row>
    <row r="40" spans="2:42" ht="13.5" customHeight="1">
      <c r="B40" s="24"/>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P40"/>
    </row>
    <row r="41" spans="2:42" ht="13.5" customHeight="1">
      <c r="B41" s="24"/>
      <c r="C41" s="24"/>
      <c r="D41" s="24"/>
      <c r="E41" s="24"/>
      <c r="F41" s="24"/>
      <c r="G41" s="24"/>
      <c r="H41" s="24"/>
      <c r="I41" s="24"/>
      <c r="J41" s="35"/>
      <c r="K41" s="35"/>
      <c r="L41" s="35"/>
      <c r="M41" s="24"/>
      <c r="N41" s="24"/>
      <c r="O41" s="24"/>
      <c r="P41" s="24"/>
      <c r="Q41" s="24"/>
      <c r="R41" s="24"/>
      <c r="S41" s="24"/>
      <c r="T41" s="24"/>
      <c r="U41" s="24"/>
      <c r="V41" s="24"/>
      <c r="W41" s="24"/>
      <c r="X41" s="24"/>
      <c r="Y41" s="24"/>
      <c r="Z41" s="24"/>
      <c r="AA41" s="24"/>
      <c r="AB41" s="24"/>
      <c r="AC41" s="24"/>
      <c r="AD41" s="35"/>
      <c r="AE41" s="24"/>
      <c r="AF41" s="24"/>
      <c r="AG41" s="24"/>
      <c r="AH41" s="24"/>
      <c r="AI41" s="24"/>
      <c r="AJ41" s="24"/>
      <c r="AK41" s="24"/>
      <c r="AL41" s="24"/>
      <c r="AM41" s="24"/>
      <c r="AN41" s="35"/>
      <c r="AP41" s="22"/>
    </row>
    <row r="42" spans="2:42" ht="13.5" customHeight="1">
      <c r="B42" s="24"/>
      <c r="C42" s="24"/>
      <c r="D42" s="24"/>
      <c r="E42" s="24"/>
      <c r="F42" s="24"/>
      <c r="G42" s="24"/>
      <c r="H42" s="24"/>
      <c r="I42" s="24"/>
      <c r="J42" s="35"/>
      <c r="K42" s="35"/>
      <c r="L42" s="35"/>
      <c r="M42" s="24"/>
      <c r="N42" s="24"/>
      <c r="O42" s="24"/>
      <c r="P42" s="24"/>
      <c r="Q42" s="24"/>
      <c r="R42" s="24"/>
      <c r="S42" s="24"/>
      <c r="T42" s="24"/>
      <c r="U42" s="24"/>
      <c r="V42" s="24"/>
      <c r="W42" s="24"/>
      <c r="X42" s="24"/>
      <c r="Y42" s="24"/>
      <c r="Z42" s="24"/>
      <c r="AA42" s="24"/>
      <c r="AB42" s="24"/>
      <c r="AC42" s="24"/>
      <c r="AD42" s="35"/>
      <c r="AE42" s="24"/>
      <c r="AF42" s="24"/>
      <c r="AG42" s="24"/>
      <c r="AH42" s="24"/>
      <c r="AI42" s="24"/>
      <c r="AJ42" s="24"/>
      <c r="AK42" s="24"/>
      <c r="AL42" s="24"/>
      <c r="AM42" s="24"/>
      <c r="AN42" s="35"/>
      <c r="AP42" s="22"/>
    </row>
    <row r="43" spans="2:42" ht="13.5" customHeight="1">
      <c r="B43" s="24"/>
      <c r="C43" s="24"/>
      <c r="D43" s="24"/>
      <c r="E43" s="24"/>
      <c r="F43" s="24"/>
      <c r="G43" s="24"/>
      <c r="H43" s="24"/>
      <c r="I43" s="24"/>
      <c r="J43" s="35"/>
      <c r="K43" s="35"/>
      <c r="L43" s="35"/>
      <c r="M43" s="24"/>
      <c r="N43" s="24"/>
      <c r="O43" s="24"/>
      <c r="P43" s="24"/>
      <c r="Q43" s="24"/>
      <c r="R43" s="24"/>
      <c r="S43" s="24"/>
      <c r="T43" s="24"/>
      <c r="U43" s="24"/>
      <c r="V43" s="24"/>
      <c r="W43" s="24"/>
      <c r="X43" s="24"/>
      <c r="Y43" s="24"/>
      <c r="Z43" s="24"/>
      <c r="AA43" s="24"/>
      <c r="AB43" s="24"/>
      <c r="AC43" s="24"/>
      <c r="AD43" s="35"/>
      <c r="AE43" s="24"/>
      <c r="AF43" s="24"/>
      <c r="AG43" s="24"/>
      <c r="AH43" s="24"/>
      <c r="AI43" s="24"/>
      <c r="AJ43" s="24"/>
      <c r="AK43" s="24"/>
      <c r="AL43" s="24"/>
      <c r="AM43" s="24"/>
      <c r="AN43" s="35"/>
      <c r="AP43" s="22"/>
    </row>
    <row r="44" spans="2:42" ht="13.5" customHeight="1">
      <c r="B44" s="24"/>
      <c r="C44" s="24"/>
      <c r="D44" s="24"/>
      <c r="E44" s="24"/>
      <c r="F44" s="24"/>
      <c r="G44" s="24"/>
      <c r="H44" s="24"/>
      <c r="I44" s="24"/>
      <c r="J44" s="35"/>
      <c r="K44" s="35"/>
      <c r="L44" s="35"/>
      <c r="M44" s="24"/>
      <c r="N44" s="24"/>
      <c r="O44" s="24"/>
      <c r="P44" s="24"/>
      <c r="Q44" s="24"/>
      <c r="R44" s="24"/>
      <c r="S44" s="24"/>
      <c r="T44" s="24"/>
      <c r="U44" s="24"/>
      <c r="V44" s="24"/>
      <c r="W44" s="24"/>
      <c r="X44" s="24"/>
      <c r="Y44" s="24"/>
      <c r="Z44" s="24"/>
      <c r="AA44" s="24"/>
      <c r="AB44" s="24"/>
      <c r="AC44" s="24"/>
      <c r="AD44" s="35"/>
      <c r="AE44" s="24"/>
      <c r="AF44" s="24"/>
      <c r="AG44" s="24"/>
      <c r="AH44" s="24"/>
      <c r="AI44" s="24"/>
      <c r="AJ44" s="24"/>
      <c r="AK44" s="24"/>
      <c r="AL44" s="24"/>
      <c r="AM44" s="24"/>
      <c r="AN44" s="35"/>
      <c r="AP44" s="22"/>
    </row>
  </sheetData>
  <sheetProtection formatCells="0" formatColumns="0" formatRows="0" insertColumns="0" insertRows="0" sort="0" autoFilter="0"/>
  <protectedRanges>
    <protectedRange sqref="D8:D18" name="範囲2"/>
    <protectedRange sqref="C8:C18" name="範囲1"/>
  </protectedRanges>
  <autoFilter ref="A7:AO7" xr:uid="{00000000-0009-0000-0000-000000000000}"/>
  <mergeCells count="46">
    <mergeCell ref="C40:AN40"/>
    <mergeCell ref="P5:P6"/>
    <mergeCell ref="R5:R6"/>
    <mergeCell ref="S5:S6"/>
    <mergeCell ref="T5:T6"/>
    <mergeCell ref="U5:U6"/>
    <mergeCell ref="V5:V6"/>
    <mergeCell ref="AD4:AD7"/>
    <mergeCell ref="C39:AN39"/>
    <mergeCell ref="N4:N6"/>
    <mergeCell ref="O4:O6"/>
    <mergeCell ref="C33:AN33"/>
    <mergeCell ref="Y4:Y6"/>
    <mergeCell ref="AA4:AA6"/>
    <mergeCell ref="Q5:Q6"/>
    <mergeCell ref="K4:L5"/>
    <mergeCell ref="I4:I6"/>
    <mergeCell ref="M4:M5"/>
    <mergeCell ref="AM3:AM6"/>
    <mergeCell ref="AN3:AN6"/>
    <mergeCell ref="AE4:AE6"/>
    <mergeCell ref="AF4:AF6"/>
    <mergeCell ref="AG4:AG6"/>
    <mergeCell ref="AL3:AL6"/>
    <mergeCell ref="J4:J6"/>
    <mergeCell ref="AH3:AK3"/>
    <mergeCell ref="AH4:AH7"/>
    <mergeCell ref="AI4:AI6"/>
    <mergeCell ref="AJ4:AJ6"/>
    <mergeCell ref="AK4:AK6"/>
    <mergeCell ref="B2:AG2"/>
    <mergeCell ref="B3:B6"/>
    <mergeCell ref="C3:C6"/>
    <mergeCell ref="D3:D6"/>
    <mergeCell ref="E3:E6"/>
    <mergeCell ref="F3:F6"/>
    <mergeCell ref="G3:G6"/>
    <mergeCell ref="H3:H6"/>
    <mergeCell ref="AD3:AG3"/>
    <mergeCell ref="AB4:AB6"/>
    <mergeCell ref="AC4:AC6"/>
    <mergeCell ref="Z4:Z6"/>
    <mergeCell ref="P4:V4"/>
    <mergeCell ref="W4:W6"/>
    <mergeCell ref="X4:X6"/>
    <mergeCell ref="I3:AC3"/>
  </mergeCells>
  <phoneticPr fontId="3"/>
  <dataValidations count="1">
    <dataValidation type="list" allowBlank="1" showInputMessage="1" showErrorMessage="1" sqref="C8:C18" xr:uid="{00000000-0002-0000-0000-000002000000}">
      <formula1>管轄局</formula1>
    </dataValidation>
  </dataValidations>
  <printOptions horizontalCentered="1"/>
  <pageMargins left="0.19685039370078741" right="0.19685039370078741" top="0.78740157480314965" bottom="0.59055118110236227" header="0.51181102362204722" footer="0.19685039370078741"/>
  <pageSetup paperSize="9" scale="22"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'ﾘｽﾄ(編集無用）'!$D$3:$D$49</xm:f>
          </x14:formula1>
          <xm:sqref>D8:D18</xm:sqref>
        </x14:dataValidation>
        <x14:dataValidation type="list" allowBlank="1" showInputMessage="1" showErrorMessage="1" xr:uid="{6670DB02-059F-4A27-B2C5-D739813E7488}">
          <x14:formula1>
            <xm:f>'ﾘｽﾄ(編集無用）'!$L$4:$L$5</xm:f>
          </x14:formula1>
          <xm:sqref>L8:L18 Q8:Q18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2"/>
  <sheetViews>
    <sheetView view="pageBreakPreview" zoomScale="80" zoomScaleNormal="100" zoomScaleSheetLayoutView="80" workbookViewId="0">
      <selection activeCell="J10" sqref="J10"/>
    </sheetView>
  </sheetViews>
  <sheetFormatPr defaultRowHeight="13.5"/>
  <cols>
    <col min="1" max="1" width="2.75" customWidth="1"/>
    <col min="2" max="2" width="4.625" customWidth="1"/>
    <col min="3" max="3" width="7.75" customWidth="1"/>
    <col min="4" max="4" width="9" customWidth="1"/>
    <col min="5" max="5" width="10.625" customWidth="1"/>
    <col min="6" max="6" width="15.25" customWidth="1"/>
    <col min="7" max="7" width="17.625" customWidth="1"/>
    <col min="8" max="8" width="10.625" customWidth="1"/>
    <col min="9" max="9" width="5.75" style="33" customWidth="1"/>
    <col min="10" max="10" width="30" customWidth="1"/>
    <col min="11" max="11" width="15.625" customWidth="1"/>
    <col min="12" max="12" width="15.125" customWidth="1"/>
    <col min="13" max="19" width="5.5" customWidth="1"/>
    <col min="20" max="20" width="15.125" customWidth="1"/>
    <col min="21" max="21" width="5.5" customWidth="1"/>
    <col min="22" max="22" width="11.375" style="33" customWidth="1"/>
    <col min="23" max="23" width="25.625" customWidth="1"/>
    <col min="24" max="24" width="9" style="20"/>
  </cols>
  <sheetData>
    <row r="1" spans="2:24" s="1" customFormat="1" ht="31.5" customHeight="1">
      <c r="B1" s="63" t="s">
        <v>130</v>
      </c>
      <c r="G1" s="15"/>
      <c r="I1" s="32"/>
      <c r="V1" s="32"/>
      <c r="X1" s="19"/>
    </row>
    <row r="2" spans="2:24" s="1" customFormat="1" ht="96.75" customHeight="1">
      <c r="B2" s="157" t="s">
        <v>140</v>
      </c>
      <c r="C2" s="157"/>
      <c r="D2" s="157"/>
      <c r="E2" s="157"/>
      <c r="F2" s="157"/>
      <c r="G2" s="157"/>
      <c r="H2" s="157"/>
      <c r="I2" s="157"/>
      <c r="J2" s="157"/>
      <c r="K2" s="157"/>
      <c r="L2" s="157"/>
      <c r="M2" s="157"/>
      <c r="N2" s="157"/>
      <c r="O2" s="157"/>
      <c r="P2" s="157"/>
      <c r="Q2" s="157"/>
      <c r="R2" s="157"/>
      <c r="S2" s="157"/>
      <c r="T2" s="62"/>
      <c r="U2" s="62"/>
      <c r="V2" s="62"/>
      <c r="X2" s="19"/>
    </row>
    <row r="3" spans="2:24" s="5" customFormat="1" ht="30" customHeight="1">
      <c r="B3" s="158" t="s">
        <v>1</v>
      </c>
      <c r="C3" s="160" t="s">
        <v>31</v>
      </c>
      <c r="D3" s="160" t="s">
        <v>32</v>
      </c>
      <c r="E3" s="160" t="s">
        <v>22</v>
      </c>
      <c r="F3" s="160" t="s">
        <v>23</v>
      </c>
      <c r="G3" s="160" t="s">
        <v>25</v>
      </c>
      <c r="H3" s="160" t="s">
        <v>24</v>
      </c>
      <c r="I3" s="181" t="s">
        <v>137</v>
      </c>
      <c r="J3" s="182"/>
      <c r="K3" s="182"/>
      <c r="L3" s="182"/>
      <c r="M3" s="182"/>
      <c r="N3" s="182"/>
      <c r="O3" s="182"/>
      <c r="P3" s="182"/>
      <c r="Q3" s="182"/>
      <c r="R3" s="182"/>
      <c r="S3" s="183"/>
      <c r="T3" s="160" t="s">
        <v>106</v>
      </c>
      <c r="U3" s="160" t="s">
        <v>28</v>
      </c>
      <c r="V3" s="160" t="s">
        <v>94</v>
      </c>
      <c r="W3" s="25"/>
    </row>
    <row r="4" spans="2:24" s="5" customFormat="1" ht="30" customHeight="1">
      <c r="B4" s="159"/>
      <c r="C4" s="161"/>
      <c r="D4" s="161"/>
      <c r="E4" s="161"/>
      <c r="F4" s="161"/>
      <c r="G4" s="161"/>
      <c r="H4" s="161"/>
      <c r="I4" s="160" t="s">
        <v>91</v>
      </c>
      <c r="J4" s="184" t="s">
        <v>302</v>
      </c>
      <c r="K4" s="160" t="s">
        <v>18</v>
      </c>
      <c r="L4" s="186" t="s">
        <v>29</v>
      </c>
      <c r="M4" s="165" t="s">
        <v>133</v>
      </c>
      <c r="N4" s="165" t="s">
        <v>134</v>
      </c>
      <c r="O4" s="165" t="s">
        <v>135</v>
      </c>
      <c r="P4" s="165" t="s">
        <v>113</v>
      </c>
      <c r="Q4" s="165" t="s">
        <v>136</v>
      </c>
      <c r="R4" s="165" t="s">
        <v>105</v>
      </c>
      <c r="S4" s="165" t="s">
        <v>92</v>
      </c>
      <c r="T4" s="161"/>
      <c r="U4" s="161"/>
      <c r="V4" s="161"/>
      <c r="W4" s="25"/>
    </row>
    <row r="5" spans="2:24" s="5" customFormat="1" ht="30" customHeight="1">
      <c r="B5" s="159"/>
      <c r="C5" s="161"/>
      <c r="D5" s="161"/>
      <c r="E5" s="161"/>
      <c r="F5" s="161"/>
      <c r="G5" s="161"/>
      <c r="H5" s="161"/>
      <c r="I5" s="161"/>
      <c r="J5" s="185"/>
      <c r="K5" s="161"/>
      <c r="L5" s="186"/>
      <c r="M5" s="166"/>
      <c r="N5" s="166"/>
      <c r="O5" s="166"/>
      <c r="P5" s="166"/>
      <c r="Q5" s="166"/>
      <c r="R5" s="166"/>
      <c r="S5" s="166"/>
      <c r="T5" s="161"/>
      <c r="U5" s="161"/>
      <c r="V5" s="161"/>
      <c r="W5" s="25"/>
    </row>
    <row r="6" spans="2:24" s="5" customFormat="1" ht="30" customHeight="1">
      <c r="B6" s="159"/>
      <c r="C6" s="161"/>
      <c r="D6" s="161"/>
      <c r="E6" s="161"/>
      <c r="F6" s="161"/>
      <c r="G6" s="161"/>
      <c r="H6" s="161"/>
      <c r="I6" s="161"/>
      <c r="J6" s="185"/>
      <c r="K6" s="161"/>
      <c r="L6" s="187"/>
      <c r="M6" s="166"/>
      <c r="N6" s="166"/>
      <c r="O6" s="166"/>
      <c r="P6" s="166"/>
      <c r="Q6" s="166"/>
      <c r="R6" s="166"/>
      <c r="S6" s="166"/>
      <c r="T6" s="161"/>
      <c r="U6" s="161"/>
      <c r="V6" s="161"/>
      <c r="W6" s="25"/>
    </row>
    <row r="7" spans="2:24" ht="13.5" customHeight="1">
      <c r="B7" s="2"/>
      <c r="C7" s="2"/>
      <c r="D7" s="2"/>
      <c r="E7" s="2"/>
      <c r="F7" s="2"/>
      <c r="G7" s="2"/>
      <c r="H7" s="2"/>
      <c r="I7" s="44"/>
      <c r="J7" s="2"/>
      <c r="K7" s="2"/>
      <c r="L7" s="48"/>
      <c r="M7" s="64"/>
      <c r="N7" s="64"/>
      <c r="O7" s="64"/>
      <c r="P7" s="64"/>
      <c r="Q7" s="64"/>
      <c r="R7" s="64"/>
      <c r="S7" s="64"/>
      <c r="T7" s="44"/>
      <c r="U7" s="44"/>
      <c r="V7" s="4"/>
      <c r="W7" s="20"/>
      <c r="X7"/>
    </row>
    <row r="8" spans="2:24" ht="54.75" customHeight="1">
      <c r="B8" s="71" t="s">
        <v>93</v>
      </c>
      <c r="C8" s="28"/>
      <c r="D8" s="29"/>
      <c r="E8" s="30" t="s">
        <v>122</v>
      </c>
      <c r="F8" s="30" t="s">
        <v>123</v>
      </c>
      <c r="G8" s="30" t="s">
        <v>124</v>
      </c>
      <c r="H8" s="31" t="s">
        <v>125</v>
      </c>
      <c r="I8" s="59" t="s">
        <v>291</v>
      </c>
      <c r="J8" s="115" t="s">
        <v>303</v>
      </c>
      <c r="K8" s="37">
        <v>3000000</v>
      </c>
      <c r="L8" s="37">
        <v>1500000</v>
      </c>
      <c r="M8" s="73">
        <v>8</v>
      </c>
      <c r="N8" s="73">
        <v>6</v>
      </c>
      <c r="O8" s="73">
        <v>5</v>
      </c>
      <c r="P8" s="73">
        <v>5</v>
      </c>
      <c r="Q8" s="73">
        <v>0</v>
      </c>
      <c r="R8" s="73">
        <v>0</v>
      </c>
      <c r="S8" s="73">
        <f>SUM(M8:R8)</f>
        <v>24</v>
      </c>
      <c r="T8" s="37">
        <v>1500000</v>
      </c>
      <c r="U8" s="45">
        <v>1</v>
      </c>
      <c r="V8" s="41"/>
      <c r="W8" s="20"/>
      <c r="X8"/>
    </row>
    <row r="9" spans="2:24" ht="54.75" customHeight="1">
      <c r="B9" s="71" t="s">
        <v>93</v>
      </c>
      <c r="C9" s="28"/>
      <c r="D9" s="29"/>
      <c r="E9" s="30" t="s">
        <v>122</v>
      </c>
      <c r="F9" s="30" t="s">
        <v>123</v>
      </c>
      <c r="G9" s="30" t="s">
        <v>131</v>
      </c>
      <c r="H9" s="31" t="s">
        <v>125</v>
      </c>
      <c r="I9" s="59" t="s">
        <v>291</v>
      </c>
      <c r="J9" s="70" t="s">
        <v>132</v>
      </c>
      <c r="K9" s="37">
        <v>4000000</v>
      </c>
      <c r="L9" s="37">
        <v>2000000</v>
      </c>
      <c r="M9" s="73">
        <v>8</v>
      </c>
      <c r="N9" s="73">
        <v>6</v>
      </c>
      <c r="O9" s="73">
        <v>5</v>
      </c>
      <c r="P9" s="73">
        <v>5</v>
      </c>
      <c r="Q9" s="73">
        <v>0</v>
      </c>
      <c r="R9" s="73">
        <v>0</v>
      </c>
      <c r="S9" s="73">
        <f t="shared" ref="S9:S16" si="0">SUM(M9:R9)</f>
        <v>24</v>
      </c>
      <c r="T9" s="37">
        <v>2000000</v>
      </c>
      <c r="U9" s="45">
        <v>2</v>
      </c>
      <c r="V9" s="43"/>
      <c r="W9" s="20"/>
      <c r="X9"/>
    </row>
    <row r="10" spans="2:24" ht="54.75" customHeight="1">
      <c r="B10" s="9">
        <v>1</v>
      </c>
      <c r="C10" s="28"/>
      <c r="D10" s="29"/>
      <c r="E10" s="12"/>
      <c r="F10" s="12"/>
      <c r="G10" s="12"/>
      <c r="H10" s="21"/>
      <c r="I10" s="60"/>
      <c r="J10" s="58"/>
      <c r="K10" s="40"/>
      <c r="L10" s="40"/>
      <c r="M10" s="65"/>
      <c r="N10" s="65"/>
      <c r="O10" s="65"/>
      <c r="P10" s="65"/>
      <c r="Q10" s="65"/>
      <c r="R10" s="65"/>
      <c r="S10" s="73">
        <f t="shared" si="0"/>
        <v>0</v>
      </c>
      <c r="T10" s="37"/>
      <c r="U10" s="47"/>
      <c r="V10" s="43"/>
      <c r="W10" s="20"/>
      <c r="X10"/>
    </row>
    <row r="11" spans="2:24" ht="54.75" customHeight="1">
      <c r="B11" s="9"/>
      <c r="C11" s="28"/>
      <c r="D11" s="29"/>
      <c r="E11" s="12"/>
      <c r="F11" s="12"/>
      <c r="G11" s="12"/>
      <c r="H11" s="21"/>
      <c r="I11" s="60"/>
      <c r="J11" s="58"/>
      <c r="K11" s="40"/>
      <c r="L11" s="40"/>
      <c r="M11" s="65"/>
      <c r="N11" s="65"/>
      <c r="O11" s="65"/>
      <c r="P11" s="65"/>
      <c r="Q11" s="65"/>
      <c r="R11" s="65"/>
      <c r="S11" s="73">
        <f t="shared" si="0"/>
        <v>0</v>
      </c>
      <c r="T11" s="37"/>
      <c r="U11" s="47"/>
      <c r="V11" s="43"/>
      <c r="W11" s="20"/>
      <c r="X11"/>
    </row>
    <row r="12" spans="2:24" ht="54.75" customHeight="1">
      <c r="B12" s="9"/>
      <c r="C12" s="28"/>
      <c r="D12" s="29"/>
      <c r="E12" s="12"/>
      <c r="F12" s="12"/>
      <c r="G12" s="12"/>
      <c r="H12" s="21"/>
      <c r="I12" s="60"/>
      <c r="J12" s="58"/>
      <c r="K12" s="40"/>
      <c r="L12" s="40"/>
      <c r="M12" s="65"/>
      <c r="N12" s="65"/>
      <c r="O12" s="65"/>
      <c r="P12" s="65"/>
      <c r="Q12" s="65"/>
      <c r="R12" s="65"/>
      <c r="S12" s="73">
        <f t="shared" si="0"/>
        <v>0</v>
      </c>
      <c r="T12" s="37"/>
      <c r="U12" s="47"/>
      <c r="V12" s="43"/>
      <c r="W12" s="20"/>
      <c r="X12"/>
    </row>
    <row r="13" spans="2:24" ht="54.75" customHeight="1">
      <c r="B13" s="9"/>
      <c r="C13" s="28"/>
      <c r="D13" s="29"/>
      <c r="E13" s="12"/>
      <c r="F13" s="12"/>
      <c r="G13" s="12"/>
      <c r="H13" s="21"/>
      <c r="I13" s="60"/>
      <c r="J13" s="58"/>
      <c r="K13" s="40"/>
      <c r="L13" s="40"/>
      <c r="M13" s="65"/>
      <c r="N13" s="65"/>
      <c r="O13" s="65"/>
      <c r="P13" s="65"/>
      <c r="Q13" s="65"/>
      <c r="R13" s="65"/>
      <c r="S13" s="73">
        <f t="shared" si="0"/>
        <v>0</v>
      </c>
      <c r="T13" s="37"/>
      <c r="U13" s="47"/>
      <c r="V13" s="43"/>
      <c r="W13" s="20"/>
      <c r="X13"/>
    </row>
    <row r="14" spans="2:24" ht="54.75" customHeight="1">
      <c r="B14" s="9"/>
      <c r="C14" s="28"/>
      <c r="D14" s="29"/>
      <c r="E14" s="12"/>
      <c r="F14" s="12"/>
      <c r="G14" s="12"/>
      <c r="H14" s="21"/>
      <c r="I14" s="60"/>
      <c r="J14" s="58"/>
      <c r="K14" s="40"/>
      <c r="L14" s="40"/>
      <c r="M14" s="65"/>
      <c r="N14" s="65"/>
      <c r="O14" s="65"/>
      <c r="P14" s="65"/>
      <c r="Q14" s="65"/>
      <c r="R14" s="65"/>
      <c r="S14" s="73">
        <f t="shared" si="0"/>
        <v>0</v>
      </c>
      <c r="T14" s="37"/>
      <c r="U14" s="47"/>
      <c r="V14" s="43"/>
      <c r="W14" s="20"/>
      <c r="X14"/>
    </row>
    <row r="15" spans="2:24" ht="54.75" customHeight="1">
      <c r="B15" s="9"/>
      <c r="C15" s="28"/>
      <c r="D15" s="29"/>
      <c r="E15" s="12"/>
      <c r="F15" s="12"/>
      <c r="G15" s="12"/>
      <c r="H15" s="21"/>
      <c r="I15" s="60"/>
      <c r="J15" s="58"/>
      <c r="K15" s="40"/>
      <c r="L15" s="40"/>
      <c r="M15" s="65"/>
      <c r="N15" s="65"/>
      <c r="O15" s="65"/>
      <c r="P15" s="65"/>
      <c r="Q15" s="65"/>
      <c r="R15" s="65"/>
      <c r="S15" s="73">
        <f t="shared" si="0"/>
        <v>0</v>
      </c>
      <c r="T15" s="37"/>
      <c r="U15" s="47"/>
      <c r="V15" s="43"/>
      <c r="W15" s="20"/>
      <c r="X15"/>
    </row>
    <row r="16" spans="2:24" ht="54.75" customHeight="1">
      <c r="B16" s="9"/>
      <c r="C16" s="28"/>
      <c r="D16" s="29"/>
      <c r="E16" s="12"/>
      <c r="F16" s="12"/>
      <c r="G16" s="12"/>
      <c r="H16" s="21"/>
      <c r="I16" s="60"/>
      <c r="J16" s="58"/>
      <c r="K16" s="40"/>
      <c r="L16" s="40"/>
      <c r="M16" s="65"/>
      <c r="N16" s="65"/>
      <c r="O16" s="65"/>
      <c r="P16" s="65"/>
      <c r="Q16" s="65"/>
      <c r="R16" s="65"/>
      <c r="S16" s="73">
        <f t="shared" si="0"/>
        <v>0</v>
      </c>
      <c r="T16" s="37"/>
      <c r="U16" s="47"/>
      <c r="V16" s="43"/>
      <c r="W16" s="20"/>
      <c r="X16"/>
    </row>
    <row r="17" spans="2:24">
      <c r="H17" s="3"/>
      <c r="I17" s="61"/>
      <c r="U17" s="33"/>
      <c r="V17"/>
      <c r="W17" s="20"/>
      <c r="X17"/>
    </row>
    <row r="18" spans="2:24" ht="13.5" customHeight="1"/>
    <row r="19" spans="2:24" ht="13.5" customHeight="1"/>
    <row r="20" spans="2:24" s="22" customFormat="1" ht="13.5" customHeight="1">
      <c r="I20" s="34"/>
      <c r="V20" s="34"/>
      <c r="X20" s="20"/>
    </row>
    <row r="21" spans="2:24" ht="13.5" customHeight="1">
      <c r="B21" s="24"/>
      <c r="C21" s="24"/>
      <c r="D21" s="24"/>
      <c r="E21" s="24"/>
      <c r="F21" s="24"/>
      <c r="G21" s="24"/>
      <c r="H21" s="24"/>
      <c r="I21" s="35"/>
      <c r="J21" s="24"/>
      <c r="K21" s="24"/>
      <c r="L21" s="24"/>
      <c r="M21" s="24"/>
      <c r="N21" s="24"/>
      <c r="O21" s="24"/>
      <c r="P21" s="24"/>
      <c r="Q21" s="24"/>
      <c r="R21" s="24"/>
      <c r="S21" s="24"/>
      <c r="T21" s="24"/>
      <c r="U21" s="24"/>
      <c r="V21" s="35"/>
      <c r="X21" s="22"/>
    </row>
    <row r="22" spans="2:24" ht="13.5" customHeight="1">
      <c r="B22" s="24"/>
      <c r="C22" s="24"/>
      <c r="D22" s="24"/>
      <c r="E22" s="24"/>
      <c r="F22" s="24"/>
      <c r="G22" s="24"/>
      <c r="H22" s="24"/>
      <c r="I22" s="35"/>
      <c r="J22" s="24"/>
      <c r="K22" s="24"/>
      <c r="L22" s="24"/>
      <c r="M22" s="24"/>
      <c r="N22" s="24"/>
      <c r="O22" s="24"/>
      <c r="P22" s="24"/>
      <c r="Q22" s="24"/>
      <c r="R22" s="24"/>
      <c r="S22" s="24"/>
      <c r="T22" s="24"/>
      <c r="U22" s="24"/>
      <c r="V22" s="35"/>
      <c r="X22" s="22"/>
    </row>
    <row r="23" spans="2:24" ht="13.5" customHeight="1">
      <c r="B23" s="24"/>
      <c r="C23" s="24"/>
      <c r="D23" s="24"/>
      <c r="E23" s="24"/>
      <c r="F23" s="24"/>
      <c r="G23" s="24"/>
      <c r="H23" s="24"/>
      <c r="I23" s="35"/>
      <c r="J23" s="24"/>
      <c r="K23" s="24"/>
      <c r="L23" s="24"/>
      <c r="M23" s="24"/>
      <c r="N23" s="24"/>
      <c r="O23" s="24"/>
      <c r="P23" s="24"/>
      <c r="Q23" s="24"/>
      <c r="R23" s="24"/>
      <c r="S23" s="24"/>
      <c r="T23" s="24"/>
      <c r="U23" s="24"/>
      <c r="V23" s="35"/>
      <c r="X23" s="22"/>
    </row>
    <row r="24" spans="2:24" ht="13.5" customHeight="1">
      <c r="B24" s="24"/>
      <c r="C24" s="24"/>
      <c r="D24" s="24"/>
      <c r="E24" s="24"/>
      <c r="F24" s="24"/>
      <c r="G24" s="24"/>
      <c r="H24" s="24"/>
      <c r="I24" s="35"/>
      <c r="J24" s="24"/>
      <c r="K24" s="24"/>
      <c r="L24" s="24"/>
      <c r="M24" s="24"/>
      <c r="N24" s="24"/>
      <c r="O24" s="24"/>
      <c r="P24" s="24"/>
      <c r="Q24" s="24"/>
      <c r="R24" s="24"/>
      <c r="S24" s="24"/>
      <c r="T24" s="24"/>
      <c r="U24" s="24"/>
      <c r="V24" s="35"/>
      <c r="X24" s="22"/>
    </row>
    <row r="25" spans="2:24" ht="13.5" customHeight="1">
      <c r="B25" s="24"/>
      <c r="C25" s="24"/>
      <c r="D25" s="24"/>
      <c r="E25" s="24"/>
      <c r="F25" s="24"/>
      <c r="G25" s="24"/>
      <c r="H25" s="24"/>
      <c r="I25" s="35"/>
      <c r="J25" s="24"/>
      <c r="K25" s="24"/>
      <c r="L25" s="24"/>
      <c r="M25" s="24"/>
      <c r="N25" s="24"/>
      <c r="O25" s="24"/>
      <c r="P25" s="24"/>
      <c r="Q25" s="24"/>
      <c r="R25" s="24"/>
      <c r="S25" s="24"/>
      <c r="T25" s="24"/>
      <c r="U25" s="24"/>
      <c r="V25" s="35"/>
      <c r="X25" s="22"/>
    </row>
    <row r="26" spans="2:24" ht="13.5" customHeight="1">
      <c r="B26" s="24"/>
      <c r="C26" s="24"/>
      <c r="D26" s="24"/>
      <c r="E26" s="24"/>
      <c r="F26" s="24"/>
      <c r="G26" s="24"/>
      <c r="H26" s="24"/>
      <c r="I26" s="35"/>
      <c r="J26" s="24"/>
      <c r="K26" s="24"/>
      <c r="L26" s="24"/>
      <c r="M26" s="24"/>
      <c r="N26" s="24"/>
      <c r="O26" s="24"/>
      <c r="P26" s="24"/>
      <c r="Q26" s="24"/>
      <c r="R26" s="24"/>
      <c r="S26" s="24"/>
      <c r="T26" s="24"/>
      <c r="U26" s="24"/>
      <c r="V26" s="35"/>
      <c r="X26" s="22"/>
    </row>
    <row r="27" spans="2:24" ht="13.5" customHeight="1">
      <c r="B27" s="24"/>
      <c r="C27" s="24"/>
      <c r="D27" s="24"/>
      <c r="E27" s="24"/>
      <c r="F27" s="24"/>
      <c r="G27" s="24"/>
      <c r="H27" s="24"/>
      <c r="I27" s="35"/>
      <c r="J27" s="24"/>
      <c r="K27" s="24"/>
      <c r="L27" s="24"/>
      <c r="M27" s="24"/>
      <c r="N27" s="24"/>
      <c r="O27" s="24"/>
      <c r="P27" s="24"/>
      <c r="Q27" s="24"/>
      <c r="R27" s="24"/>
      <c r="S27" s="24"/>
      <c r="T27" s="24"/>
      <c r="U27" s="24"/>
      <c r="V27" s="35"/>
      <c r="X27" s="22"/>
    </row>
    <row r="28" spans="2:24" ht="13.5" customHeight="1">
      <c r="B28" s="24"/>
      <c r="C28" s="24"/>
      <c r="D28" s="24"/>
      <c r="E28" s="24"/>
      <c r="F28" s="24"/>
      <c r="G28" s="24"/>
      <c r="H28" s="24"/>
      <c r="I28" s="35"/>
      <c r="J28" s="24"/>
      <c r="K28" s="24"/>
      <c r="L28" s="24"/>
      <c r="M28" s="24"/>
      <c r="N28" s="24"/>
      <c r="O28" s="24"/>
      <c r="P28" s="24"/>
      <c r="Q28" s="24"/>
      <c r="R28" s="24"/>
      <c r="S28" s="24"/>
      <c r="T28" s="24"/>
      <c r="U28" s="24"/>
      <c r="V28" s="35"/>
      <c r="X28" s="22"/>
    </row>
    <row r="29" spans="2:24" ht="13.5" customHeight="1">
      <c r="B29" s="24"/>
      <c r="C29" s="24"/>
      <c r="D29" s="24"/>
      <c r="E29" s="24"/>
      <c r="F29" s="24"/>
      <c r="G29" s="24"/>
      <c r="H29" s="24"/>
      <c r="I29" s="35"/>
      <c r="J29" s="24"/>
      <c r="K29" s="24"/>
      <c r="L29" s="24"/>
      <c r="M29" s="24"/>
      <c r="N29" s="24"/>
      <c r="O29" s="24"/>
      <c r="P29" s="24"/>
      <c r="Q29" s="24"/>
      <c r="R29" s="24"/>
      <c r="S29" s="24"/>
      <c r="T29" s="24"/>
      <c r="U29" s="24"/>
      <c r="V29" s="35"/>
      <c r="X29" s="22"/>
    </row>
    <row r="30" spans="2:24" ht="13.5" customHeight="1">
      <c r="B30" s="24"/>
      <c r="C30" s="24"/>
      <c r="D30" s="24"/>
      <c r="E30" s="24"/>
      <c r="F30" s="24"/>
      <c r="G30" s="24"/>
      <c r="H30" s="24"/>
      <c r="I30" s="35"/>
      <c r="J30" s="24"/>
      <c r="K30" s="24"/>
      <c r="L30" s="24"/>
      <c r="M30" s="24"/>
      <c r="N30" s="24"/>
      <c r="O30" s="24"/>
      <c r="P30" s="24"/>
      <c r="Q30" s="24"/>
      <c r="R30" s="24"/>
      <c r="S30" s="24"/>
      <c r="T30" s="24"/>
      <c r="U30" s="24"/>
      <c r="V30" s="35"/>
      <c r="X30" s="22"/>
    </row>
    <row r="31" spans="2:24" ht="13.5" customHeight="1">
      <c r="B31" s="24"/>
      <c r="C31" s="177"/>
      <c r="D31" s="177"/>
      <c r="E31" s="177"/>
      <c r="F31" s="177"/>
      <c r="G31" s="177"/>
      <c r="H31" s="177"/>
      <c r="I31" s="177"/>
      <c r="J31" s="177"/>
      <c r="K31" s="177"/>
      <c r="L31" s="177"/>
      <c r="M31" s="177"/>
      <c r="N31" s="177"/>
      <c r="O31" s="177"/>
      <c r="P31" s="177"/>
      <c r="Q31" s="177"/>
      <c r="R31" s="177"/>
      <c r="S31" s="177"/>
      <c r="T31" s="177"/>
      <c r="U31" s="177"/>
      <c r="V31" s="177"/>
      <c r="X31"/>
    </row>
    <row r="32" spans="2:24" ht="13.5" customHeight="1">
      <c r="B32" s="24"/>
      <c r="C32" s="24"/>
      <c r="D32" s="24"/>
      <c r="E32" s="24"/>
      <c r="F32" s="24"/>
      <c r="G32" s="24"/>
      <c r="H32" s="24"/>
      <c r="I32" s="35"/>
      <c r="J32" s="24"/>
      <c r="K32" s="24"/>
      <c r="L32" s="24"/>
      <c r="M32" s="24"/>
      <c r="N32" s="24"/>
      <c r="O32" s="24"/>
      <c r="P32" s="24"/>
      <c r="Q32" s="24"/>
      <c r="R32" s="24"/>
      <c r="S32" s="24"/>
      <c r="T32" s="24"/>
      <c r="U32" s="24"/>
      <c r="V32" s="35"/>
      <c r="X32" s="22"/>
    </row>
    <row r="33" spans="2:24" ht="13.5" customHeight="1">
      <c r="B33" s="24"/>
      <c r="C33" s="24"/>
      <c r="D33" s="24"/>
      <c r="E33" s="24"/>
      <c r="F33" s="24"/>
      <c r="G33" s="24"/>
      <c r="H33" s="24"/>
      <c r="I33" s="35"/>
      <c r="J33" s="24"/>
      <c r="K33" s="24"/>
      <c r="L33" s="24"/>
      <c r="M33" s="24"/>
      <c r="N33" s="24"/>
      <c r="O33" s="24"/>
      <c r="P33" s="24"/>
      <c r="Q33" s="24"/>
      <c r="R33" s="24"/>
      <c r="S33" s="24"/>
      <c r="T33" s="24"/>
      <c r="U33" s="24"/>
      <c r="V33" s="35"/>
      <c r="X33" s="22"/>
    </row>
    <row r="34" spans="2:24" ht="13.5" customHeight="1">
      <c r="B34" s="24"/>
      <c r="C34" s="24"/>
      <c r="D34" s="24"/>
      <c r="E34" s="24"/>
      <c r="F34" s="24"/>
      <c r="G34" s="24"/>
      <c r="H34" s="24"/>
      <c r="I34" s="35"/>
      <c r="J34" s="24"/>
      <c r="K34" s="24"/>
      <c r="L34" s="24"/>
      <c r="M34" s="24"/>
      <c r="N34" s="24"/>
      <c r="O34" s="24"/>
      <c r="P34" s="24"/>
      <c r="Q34" s="24"/>
      <c r="R34" s="24"/>
      <c r="S34" s="24"/>
      <c r="T34" s="24"/>
      <c r="U34" s="24"/>
      <c r="V34" s="35"/>
      <c r="X34" s="22"/>
    </row>
    <row r="35" spans="2:24" ht="13.5" customHeight="1">
      <c r="B35" s="24"/>
      <c r="C35" s="24"/>
      <c r="D35" s="24"/>
      <c r="E35" s="24"/>
      <c r="F35" s="24"/>
      <c r="G35" s="24"/>
      <c r="H35" s="24"/>
      <c r="I35" s="35"/>
      <c r="J35" s="24"/>
      <c r="K35" s="24"/>
      <c r="L35" s="24"/>
      <c r="M35" s="24"/>
      <c r="N35" s="24"/>
      <c r="O35" s="24"/>
      <c r="P35" s="24"/>
      <c r="Q35" s="24"/>
      <c r="R35" s="24"/>
      <c r="S35" s="24"/>
      <c r="T35" s="24"/>
      <c r="U35" s="24"/>
      <c r="V35" s="35"/>
      <c r="X35" s="22"/>
    </row>
    <row r="36" spans="2:24" ht="13.5" customHeight="1">
      <c r="B36" s="24"/>
      <c r="C36" s="24"/>
      <c r="D36" s="24"/>
      <c r="E36" s="24"/>
      <c r="F36" s="24"/>
      <c r="G36" s="24"/>
      <c r="H36" s="24"/>
      <c r="I36" s="35"/>
      <c r="J36" s="24"/>
      <c r="K36" s="24"/>
      <c r="L36" s="24"/>
      <c r="M36" s="24"/>
      <c r="N36" s="24"/>
      <c r="O36" s="24"/>
      <c r="P36" s="24"/>
      <c r="Q36" s="24"/>
      <c r="R36" s="24"/>
      <c r="S36" s="24"/>
      <c r="T36" s="24"/>
      <c r="U36" s="24"/>
      <c r="V36" s="35"/>
      <c r="X36" s="22"/>
    </row>
    <row r="37" spans="2:24" ht="13.5" customHeight="1">
      <c r="B37" s="24"/>
      <c r="C37" s="177"/>
      <c r="D37" s="177"/>
      <c r="E37" s="177"/>
      <c r="F37" s="177"/>
      <c r="G37" s="177"/>
      <c r="H37" s="177"/>
      <c r="I37" s="177"/>
      <c r="J37" s="177"/>
      <c r="K37" s="177"/>
      <c r="L37" s="177"/>
      <c r="M37" s="177"/>
      <c r="N37" s="177"/>
      <c r="O37" s="177"/>
      <c r="P37" s="177"/>
      <c r="Q37" s="177"/>
      <c r="R37" s="177"/>
      <c r="S37" s="177"/>
      <c r="T37" s="177"/>
      <c r="U37" s="177"/>
      <c r="V37" s="177"/>
      <c r="W37" s="23"/>
      <c r="X37" s="22"/>
    </row>
    <row r="38" spans="2:24" ht="13.5" customHeight="1">
      <c r="B38" s="24"/>
      <c r="C38" s="176"/>
      <c r="D38" s="176"/>
      <c r="E38" s="176"/>
      <c r="F38" s="176"/>
      <c r="G38" s="176"/>
      <c r="H38" s="176"/>
      <c r="I38" s="176"/>
      <c r="J38" s="176"/>
      <c r="K38" s="176"/>
      <c r="L38" s="176"/>
      <c r="M38" s="176"/>
      <c r="N38" s="176"/>
      <c r="O38" s="176"/>
      <c r="P38" s="176"/>
      <c r="Q38" s="176"/>
      <c r="R38" s="176"/>
      <c r="S38" s="176"/>
      <c r="T38" s="176"/>
      <c r="U38" s="176"/>
      <c r="V38" s="176"/>
      <c r="X38"/>
    </row>
    <row r="39" spans="2:24" ht="13.5" customHeight="1">
      <c r="B39" s="24"/>
      <c r="C39" s="24"/>
      <c r="D39" s="24"/>
      <c r="E39" s="24"/>
      <c r="F39" s="24"/>
      <c r="G39" s="24"/>
      <c r="H39" s="24"/>
      <c r="I39" s="35"/>
      <c r="J39" s="24"/>
      <c r="K39" s="24"/>
      <c r="L39" s="24"/>
      <c r="M39" s="24"/>
      <c r="N39" s="24"/>
      <c r="O39" s="24"/>
      <c r="P39" s="24"/>
      <c r="Q39" s="24"/>
      <c r="R39" s="24"/>
      <c r="S39" s="24"/>
      <c r="T39" s="24"/>
      <c r="U39" s="24"/>
      <c r="V39" s="35"/>
      <c r="X39" s="22"/>
    </row>
    <row r="40" spans="2:24" ht="13.5" customHeight="1">
      <c r="B40" s="24"/>
      <c r="C40" s="24"/>
      <c r="D40" s="24"/>
      <c r="E40" s="24"/>
      <c r="F40" s="24"/>
      <c r="G40" s="24"/>
      <c r="H40" s="24"/>
      <c r="I40" s="35"/>
      <c r="J40" s="24"/>
      <c r="K40" s="24"/>
      <c r="L40" s="24"/>
      <c r="M40" s="24"/>
      <c r="N40" s="24"/>
      <c r="O40" s="24"/>
      <c r="P40" s="24"/>
      <c r="Q40" s="24"/>
      <c r="R40" s="24"/>
      <c r="S40" s="24"/>
      <c r="T40" s="24"/>
      <c r="U40" s="24"/>
      <c r="V40" s="35"/>
      <c r="X40" s="22"/>
    </row>
    <row r="41" spans="2:24" ht="13.5" customHeight="1">
      <c r="B41" s="24"/>
      <c r="C41" s="24"/>
      <c r="D41" s="24"/>
      <c r="E41" s="24"/>
      <c r="F41" s="24"/>
      <c r="G41" s="24"/>
      <c r="H41" s="24"/>
      <c r="I41" s="35"/>
      <c r="J41" s="24"/>
      <c r="K41" s="24"/>
      <c r="L41" s="24"/>
      <c r="M41" s="24"/>
      <c r="N41" s="24"/>
      <c r="O41" s="24"/>
      <c r="P41" s="24"/>
      <c r="Q41" s="24"/>
      <c r="R41" s="24"/>
      <c r="S41" s="24"/>
      <c r="T41" s="24"/>
      <c r="U41" s="24"/>
      <c r="V41" s="35"/>
      <c r="X41" s="22"/>
    </row>
    <row r="42" spans="2:24" ht="13.5" customHeight="1">
      <c r="B42" s="24"/>
      <c r="C42" s="24"/>
      <c r="D42" s="24"/>
      <c r="E42" s="24"/>
      <c r="F42" s="24"/>
      <c r="G42" s="24"/>
      <c r="H42" s="24"/>
      <c r="I42" s="35"/>
      <c r="J42" s="24"/>
      <c r="K42" s="24"/>
      <c r="L42" s="24"/>
      <c r="M42" s="24"/>
      <c r="N42" s="24"/>
      <c r="O42" s="24"/>
      <c r="P42" s="24"/>
      <c r="Q42" s="24"/>
      <c r="R42" s="24"/>
      <c r="S42" s="24"/>
      <c r="T42" s="24"/>
      <c r="U42" s="24"/>
      <c r="V42" s="35"/>
      <c r="X42" s="22"/>
    </row>
  </sheetData>
  <sheetProtection formatCells="0" formatColumns="0" formatRows="0" insertColumns="0" insertRows="0" sort="0" autoFilter="0"/>
  <protectedRanges>
    <protectedRange sqref="D8:D16" name="範囲2"/>
    <protectedRange sqref="C8:C16" name="範囲1"/>
  </protectedRanges>
  <autoFilter ref="A7:W7" xr:uid="{00000000-0009-0000-0000-000001000000}"/>
  <mergeCells count="26">
    <mergeCell ref="C31:V31"/>
    <mergeCell ref="C37:V37"/>
    <mergeCell ref="C38:V38"/>
    <mergeCell ref="M4:M6"/>
    <mergeCell ref="Q4:Q6"/>
    <mergeCell ref="R4:R6"/>
    <mergeCell ref="S4:S6"/>
    <mergeCell ref="T3:T6"/>
    <mergeCell ref="U3:U6"/>
    <mergeCell ref="V3:V6"/>
    <mergeCell ref="I4:I6"/>
    <mergeCell ref="J4:J6"/>
    <mergeCell ref="K4:K6"/>
    <mergeCell ref="L4:L6"/>
    <mergeCell ref="N4:N6"/>
    <mergeCell ref="O4:O6"/>
    <mergeCell ref="B2:S2"/>
    <mergeCell ref="B3:B6"/>
    <mergeCell ref="C3:C6"/>
    <mergeCell ref="D3:D6"/>
    <mergeCell ref="E3:E6"/>
    <mergeCell ref="F3:F6"/>
    <mergeCell ref="G3:G6"/>
    <mergeCell ref="H3:H6"/>
    <mergeCell ref="I3:S3"/>
    <mergeCell ref="P4:P6"/>
  </mergeCells>
  <phoneticPr fontId="3"/>
  <dataValidations count="1">
    <dataValidation type="list" allowBlank="1" showInputMessage="1" showErrorMessage="1" sqref="C8:C16" xr:uid="{00000000-0002-0000-01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'ﾘｽﾄ(編集無用）'!$D$3:$D$49</xm:f>
          </x14:formula1>
          <xm:sqref>D8:D16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5"/>
  <sheetViews>
    <sheetView view="pageBreakPreview" zoomScale="70" zoomScaleNormal="100" zoomScaleSheetLayoutView="70" workbookViewId="0">
      <selection activeCell="K11" sqref="K11"/>
    </sheetView>
  </sheetViews>
  <sheetFormatPr defaultRowHeight="13.5"/>
  <cols>
    <col min="1" max="1" width="2.75" customWidth="1"/>
    <col min="2" max="2" width="4.625" customWidth="1"/>
    <col min="3" max="3" width="7.75" customWidth="1"/>
    <col min="4" max="4" width="9" customWidth="1"/>
    <col min="5" max="5" width="10.625" customWidth="1"/>
    <col min="6" max="6" width="15.25" customWidth="1"/>
    <col min="7" max="7" width="17.625" customWidth="1"/>
    <col min="8" max="9" width="10.625" customWidth="1"/>
    <col min="10" max="10" width="5.75" style="33" customWidth="1"/>
    <col min="11" max="11" width="25" customWidth="1"/>
    <col min="12" max="12" width="15.625" customWidth="1"/>
    <col min="13" max="13" width="15.125" customWidth="1"/>
    <col min="14" max="16" width="5.625" customWidth="1"/>
    <col min="17" max="19" width="5.625" hidden="1" customWidth="1"/>
    <col min="20" max="20" width="5.625" customWidth="1"/>
    <col min="21" max="21" width="5.5" customWidth="1"/>
    <col min="22" max="22" width="18.25" style="33" customWidth="1"/>
    <col min="23" max="23" width="25.625" customWidth="1"/>
    <col min="24" max="24" width="9" style="20"/>
  </cols>
  <sheetData>
    <row r="1" spans="1:24" s="1" customFormat="1" ht="31.5" customHeight="1">
      <c r="B1" s="76" t="s">
        <v>138</v>
      </c>
      <c r="C1" s="75"/>
      <c r="D1" s="67"/>
      <c r="E1" s="67"/>
      <c r="F1" s="67"/>
      <c r="G1" s="68"/>
      <c r="H1" s="67"/>
      <c r="I1" s="67"/>
      <c r="J1" s="69"/>
      <c r="K1" s="67"/>
      <c r="L1" s="67"/>
      <c r="M1" s="67"/>
      <c r="N1" s="67"/>
      <c r="O1" s="67"/>
      <c r="P1" s="67"/>
      <c r="Q1" s="67"/>
      <c r="R1" s="67"/>
      <c r="S1" s="67"/>
      <c r="T1" s="67"/>
      <c r="U1" s="67"/>
      <c r="V1" s="69"/>
      <c r="X1" s="19"/>
    </row>
    <row r="2" spans="1:24" s="1" customFormat="1" ht="96.75" customHeight="1">
      <c r="B2" s="157" t="s">
        <v>111</v>
      </c>
      <c r="C2" s="157"/>
      <c r="D2" s="157"/>
      <c r="E2" s="157"/>
      <c r="F2" s="157"/>
      <c r="G2" s="157"/>
      <c r="H2" s="157"/>
      <c r="I2" s="157"/>
      <c r="J2" s="157"/>
      <c r="K2" s="157"/>
      <c r="L2" s="157"/>
      <c r="M2" s="157"/>
      <c r="N2" s="157"/>
      <c r="O2" s="157"/>
      <c r="P2" s="157"/>
      <c r="Q2" s="157"/>
      <c r="R2" s="157"/>
      <c r="S2" s="157"/>
      <c r="T2" s="157"/>
      <c r="U2" s="157"/>
      <c r="V2" s="157"/>
      <c r="X2" s="19"/>
    </row>
    <row r="3" spans="1:24" s="5" customFormat="1" ht="30" customHeight="1">
      <c r="B3" s="158" t="s">
        <v>1</v>
      </c>
      <c r="C3" s="160" t="s">
        <v>31</v>
      </c>
      <c r="D3" s="160" t="s">
        <v>32</v>
      </c>
      <c r="E3" s="160" t="s">
        <v>22</v>
      </c>
      <c r="F3" s="160" t="s">
        <v>23</v>
      </c>
      <c r="G3" s="160" t="s">
        <v>25</v>
      </c>
      <c r="H3" s="173" t="s">
        <v>141</v>
      </c>
      <c r="I3" s="160" t="s">
        <v>108</v>
      </c>
      <c r="J3" s="181" t="s">
        <v>139</v>
      </c>
      <c r="K3" s="182"/>
      <c r="L3" s="182"/>
      <c r="M3" s="182"/>
      <c r="N3" s="182"/>
      <c r="O3" s="182"/>
      <c r="P3" s="182"/>
      <c r="Q3" s="182"/>
      <c r="R3" s="182"/>
      <c r="S3" s="182"/>
      <c r="T3" s="182"/>
      <c r="U3" s="160" t="s">
        <v>28</v>
      </c>
      <c r="V3" s="160" t="s">
        <v>94</v>
      </c>
      <c r="W3" s="25"/>
    </row>
    <row r="4" spans="1:24" s="5" customFormat="1" ht="30" customHeight="1">
      <c r="B4" s="159"/>
      <c r="C4" s="161"/>
      <c r="D4" s="161"/>
      <c r="E4" s="161"/>
      <c r="F4" s="161"/>
      <c r="G4" s="161"/>
      <c r="H4" s="174"/>
      <c r="I4" s="161"/>
      <c r="J4" s="160" t="s">
        <v>91</v>
      </c>
      <c r="K4" s="160" t="s">
        <v>305</v>
      </c>
      <c r="L4" s="160" t="s">
        <v>18</v>
      </c>
      <c r="M4" s="186" t="s">
        <v>29</v>
      </c>
      <c r="N4" s="165" t="s">
        <v>133</v>
      </c>
      <c r="O4" s="165" t="s">
        <v>134</v>
      </c>
      <c r="P4" s="165" t="s">
        <v>135</v>
      </c>
      <c r="Q4" s="165" t="s">
        <v>113</v>
      </c>
      <c r="R4" s="165" t="s">
        <v>136</v>
      </c>
      <c r="S4" s="165" t="s">
        <v>105</v>
      </c>
      <c r="T4" s="165" t="s">
        <v>92</v>
      </c>
      <c r="U4" s="161"/>
      <c r="V4" s="161"/>
      <c r="W4" s="25"/>
    </row>
    <row r="5" spans="1:24" s="5" customFormat="1" ht="30" customHeight="1">
      <c r="B5" s="159"/>
      <c r="C5" s="161"/>
      <c r="D5" s="161"/>
      <c r="E5" s="161"/>
      <c r="F5" s="161"/>
      <c r="G5" s="161"/>
      <c r="H5" s="174"/>
      <c r="I5" s="161"/>
      <c r="J5" s="161"/>
      <c r="K5" s="161"/>
      <c r="L5" s="161"/>
      <c r="M5" s="186"/>
      <c r="N5" s="166"/>
      <c r="O5" s="166"/>
      <c r="P5" s="166"/>
      <c r="Q5" s="166"/>
      <c r="R5" s="166"/>
      <c r="S5" s="166"/>
      <c r="T5" s="166"/>
      <c r="U5" s="161"/>
      <c r="V5" s="161"/>
      <c r="W5" s="25"/>
    </row>
    <row r="6" spans="1:24" s="5" customFormat="1" ht="30" customHeight="1">
      <c r="B6" s="159"/>
      <c r="C6" s="161"/>
      <c r="D6" s="161"/>
      <c r="E6" s="161"/>
      <c r="F6" s="161"/>
      <c r="G6" s="161"/>
      <c r="H6" s="174"/>
      <c r="I6" s="161"/>
      <c r="J6" s="161"/>
      <c r="K6" s="161"/>
      <c r="L6" s="161"/>
      <c r="M6" s="187"/>
      <c r="N6" s="166"/>
      <c r="O6" s="166"/>
      <c r="P6" s="166"/>
      <c r="Q6" s="166"/>
      <c r="R6" s="166"/>
      <c r="S6" s="166"/>
      <c r="T6" s="166"/>
      <c r="U6" s="161"/>
      <c r="V6" s="161"/>
      <c r="W6" s="25"/>
    </row>
    <row r="7" spans="1:24" ht="13.5" customHeight="1">
      <c r="B7" s="2"/>
      <c r="C7" s="2"/>
      <c r="D7" s="2"/>
      <c r="E7" s="2"/>
      <c r="F7" s="2"/>
      <c r="G7" s="2"/>
      <c r="H7" s="2"/>
      <c r="I7" s="2"/>
      <c r="J7" s="44"/>
      <c r="K7" s="2"/>
      <c r="L7" s="2"/>
      <c r="M7" s="48"/>
      <c r="N7" s="48"/>
      <c r="O7" s="48"/>
      <c r="P7" s="48"/>
      <c r="Q7" s="48"/>
      <c r="R7" s="48"/>
      <c r="S7" s="48"/>
      <c r="T7" s="48"/>
      <c r="U7" s="44"/>
      <c r="V7" s="4"/>
      <c r="W7" s="20"/>
      <c r="X7"/>
    </row>
    <row r="8" spans="1:24" ht="54.75" customHeight="1">
      <c r="A8" s="26"/>
      <c r="B8" s="27" t="s">
        <v>93</v>
      </c>
      <c r="C8" s="28"/>
      <c r="D8" s="29"/>
      <c r="E8" s="30" t="s">
        <v>15</v>
      </c>
      <c r="F8" s="30" t="s">
        <v>27</v>
      </c>
      <c r="G8" s="30" t="s">
        <v>16</v>
      </c>
      <c r="H8" s="31" t="s">
        <v>142</v>
      </c>
      <c r="I8" s="31" t="s">
        <v>109</v>
      </c>
      <c r="J8" s="59" t="s">
        <v>291</v>
      </c>
      <c r="K8" s="30" t="s">
        <v>304</v>
      </c>
      <c r="L8" s="36">
        <v>15000000</v>
      </c>
      <c r="M8" s="37">
        <v>7500000</v>
      </c>
      <c r="N8" s="70">
        <v>8</v>
      </c>
      <c r="O8" s="70">
        <v>8</v>
      </c>
      <c r="P8" s="70">
        <v>5</v>
      </c>
      <c r="Q8" s="70">
        <v>0</v>
      </c>
      <c r="R8" s="70">
        <v>0</v>
      </c>
      <c r="S8" s="70">
        <v>0</v>
      </c>
      <c r="T8" s="70">
        <f>SUM(N8:S8)</f>
        <v>21</v>
      </c>
      <c r="U8" s="45">
        <v>1</v>
      </c>
      <c r="V8" s="41"/>
      <c r="W8" s="20"/>
      <c r="X8"/>
    </row>
    <row r="9" spans="1:24" ht="54.75" customHeight="1">
      <c r="A9" s="26"/>
      <c r="B9" s="9">
        <v>1</v>
      </c>
      <c r="C9" s="28"/>
      <c r="D9" s="29"/>
      <c r="E9" s="30"/>
      <c r="F9" s="30"/>
      <c r="G9" s="30"/>
      <c r="H9" s="31"/>
      <c r="I9" s="31"/>
      <c r="J9" s="59"/>
      <c r="K9" s="56"/>
      <c r="L9" s="36"/>
      <c r="M9" s="37"/>
      <c r="N9" s="70"/>
      <c r="O9" s="70"/>
      <c r="P9" s="70"/>
      <c r="Q9" s="70"/>
      <c r="R9" s="70"/>
      <c r="S9" s="70"/>
      <c r="T9" s="70"/>
      <c r="U9" s="45"/>
      <c r="V9" s="41"/>
      <c r="W9" s="20"/>
      <c r="X9"/>
    </row>
    <row r="10" spans="1:24" ht="54.75" customHeight="1">
      <c r="A10" s="18"/>
      <c r="B10" s="17"/>
      <c r="C10" s="28"/>
      <c r="D10" s="29"/>
      <c r="E10" s="16"/>
      <c r="F10" s="16"/>
      <c r="G10" s="16"/>
      <c r="H10" s="21"/>
      <c r="I10" s="21"/>
      <c r="J10" s="60"/>
      <c r="K10" s="57"/>
      <c r="L10" s="38"/>
      <c r="M10" s="39"/>
      <c r="N10" s="74"/>
      <c r="O10" s="74"/>
      <c r="P10" s="74"/>
      <c r="Q10" s="74"/>
      <c r="R10" s="74"/>
      <c r="S10" s="74"/>
      <c r="T10" s="74"/>
      <c r="U10" s="46"/>
      <c r="V10" s="42"/>
      <c r="W10" s="20"/>
      <c r="X10"/>
    </row>
    <row r="11" spans="1:24" ht="54.75" customHeight="1">
      <c r="B11" s="11"/>
      <c r="C11" s="28"/>
      <c r="D11" s="29"/>
      <c r="E11" s="12"/>
      <c r="F11" s="12"/>
      <c r="G11" s="12"/>
      <c r="H11" s="21"/>
      <c r="I11" s="21"/>
      <c r="J11" s="60"/>
      <c r="K11" s="58"/>
      <c r="L11" s="40"/>
      <c r="M11" s="40"/>
      <c r="N11" s="65"/>
      <c r="O11" s="65"/>
      <c r="P11" s="65"/>
      <c r="Q11" s="65"/>
      <c r="R11" s="65"/>
      <c r="S11" s="65"/>
      <c r="T11" s="65"/>
      <c r="U11" s="47"/>
      <c r="V11" s="43"/>
      <c r="W11" s="20"/>
      <c r="X11"/>
    </row>
    <row r="12" spans="1:24" ht="54.75" customHeight="1">
      <c r="B12" s="11"/>
      <c r="C12" s="28"/>
      <c r="D12" s="29"/>
      <c r="E12" s="12"/>
      <c r="F12" s="12"/>
      <c r="G12" s="12"/>
      <c r="H12" s="21"/>
      <c r="I12" s="21"/>
      <c r="J12" s="60"/>
      <c r="K12" s="58"/>
      <c r="L12" s="40"/>
      <c r="M12" s="40"/>
      <c r="N12" s="65"/>
      <c r="O12" s="65"/>
      <c r="P12" s="65"/>
      <c r="Q12" s="65"/>
      <c r="R12" s="65"/>
      <c r="S12" s="65"/>
      <c r="T12" s="65"/>
      <c r="U12" s="47"/>
      <c r="V12" s="43"/>
      <c r="W12" s="20"/>
      <c r="X12"/>
    </row>
    <row r="13" spans="1:24" ht="54.75" customHeight="1">
      <c r="B13" s="9"/>
      <c r="C13" s="28"/>
      <c r="D13" s="29"/>
      <c r="E13" s="12"/>
      <c r="F13" s="12"/>
      <c r="G13" s="12"/>
      <c r="H13" s="21"/>
      <c r="I13" s="21"/>
      <c r="J13" s="60"/>
      <c r="K13" s="58"/>
      <c r="L13" s="40"/>
      <c r="M13" s="40"/>
      <c r="N13" s="65"/>
      <c r="O13" s="65"/>
      <c r="P13" s="65"/>
      <c r="Q13" s="65"/>
      <c r="R13" s="65"/>
      <c r="S13" s="65"/>
      <c r="T13" s="65"/>
      <c r="U13" s="47"/>
      <c r="V13" s="43"/>
      <c r="W13" s="20"/>
      <c r="X13"/>
    </row>
    <row r="14" spans="1:24" ht="54.75" hidden="1" customHeight="1">
      <c r="B14" s="9"/>
      <c r="C14" s="28"/>
      <c r="D14" s="29"/>
      <c r="E14" s="12"/>
      <c r="F14" s="12"/>
      <c r="G14" s="12"/>
      <c r="H14" s="21"/>
      <c r="I14" s="21"/>
      <c r="J14" s="60"/>
      <c r="K14" s="58"/>
      <c r="L14" s="40"/>
      <c r="M14" s="40"/>
      <c r="N14" s="40"/>
      <c r="O14" s="40"/>
      <c r="P14" s="40"/>
      <c r="Q14" s="40"/>
      <c r="R14" s="40"/>
      <c r="S14" s="40"/>
      <c r="T14" s="40"/>
      <c r="U14" s="47"/>
      <c r="V14" s="43"/>
      <c r="W14" s="20"/>
      <c r="X14"/>
    </row>
    <row r="15" spans="1:24" ht="54.75" hidden="1" customHeight="1">
      <c r="B15" s="9"/>
      <c r="C15" s="28"/>
      <c r="D15" s="29"/>
      <c r="E15" s="12"/>
      <c r="F15" s="12"/>
      <c r="G15" s="12"/>
      <c r="H15" s="21"/>
      <c r="I15" s="21"/>
      <c r="J15" s="60"/>
      <c r="K15" s="58"/>
      <c r="L15" s="40"/>
      <c r="M15" s="40"/>
      <c r="N15" s="40"/>
      <c r="O15" s="40"/>
      <c r="P15" s="40"/>
      <c r="Q15" s="40"/>
      <c r="R15" s="40"/>
      <c r="S15" s="40"/>
      <c r="T15" s="40"/>
      <c r="U15" s="47"/>
      <c r="V15" s="43"/>
      <c r="W15" s="20"/>
      <c r="X15"/>
    </row>
    <row r="16" spans="1:24" ht="54.75" hidden="1" customHeight="1">
      <c r="B16" s="9"/>
      <c r="C16" s="28"/>
      <c r="D16" s="29"/>
      <c r="E16" s="12"/>
      <c r="F16" s="12"/>
      <c r="G16" s="12"/>
      <c r="H16" s="21"/>
      <c r="I16" s="21"/>
      <c r="J16" s="60"/>
      <c r="K16" s="58"/>
      <c r="L16" s="40"/>
      <c r="M16" s="40"/>
      <c r="N16" s="40"/>
      <c r="O16" s="40"/>
      <c r="P16" s="40"/>
      <c r="Q16" s="40"/>
      <c r="R16" s="40"/>
      <c r="S16" s="40"/>
      <c r="T16" s="40"/>
      <c r="U16" s="47"/>
      <c r="V16" s="43"/>
      <c r="W16" s="20"/>
      <c r="X16"/>
    </row>
    <row r="17" spans="2:24" ht="54.75" hidden="1" customHeight="1">
      <c r="B17" s="9"/>
      <c r="C17" s="28"/>
      <c r="D17" s="29"/>
      <c r="E17" s="12"/>
      <c r="F17" s="12"/>
      <c r="G17" s="12"/>
      <c r="H17" s="21"/>
      <c r="I17" s="21"/>
      <c r="J17" s="60"/>
      <c r="K17" s="58"/>
      <c r="L17" s="40"/>
      <c r="M17" s="40"/>
      <c r="N17" s="40"/>
      <c r="O17" s="40"/>
      <c r="P17" s="40"/>
      <c r="Q17" s="40"/>
      <c r="R17" s="40"/>
      <c r="S17" s="40"/>
      <c r="T17" s="40"/>
      <c r="U17" s="47"/>
      <c r="V17" s="43"/>
      <c r="W17" s="20"/>
      <c r="X17"/>
    </row>
    <row r="18" spans="2:24" ht="54.75" hidden="1" customHeight="1">
      <c r="B18" s="9"/>
      <c r="C18" s="28"/>
      <c r="D18" s="29"/>
      <c r="E18" s="12"/>
      <c r="F18" s="12"/>
      <c r="G18" s="12"/>
      <c r="H18" s="21"/>
      <c r="I18" s="21"/>
      <c r="J18" s="60"/>
      <c r="K18" s="58"/>
      <c r="L18" s="40"/>
      <c r="M18" s="40"/>
      <c r="N18" s="40"/>
      <c r="O18" s="40"/>
      <c r="P18" s="40"/>
      <c r="Q18" s="40"/>
      <c r="R18" s="40"/>
      <c r="S18" s="40"/>
      <c r="T18" s="40"/>
      <c r="U18" s="47"/>
      <c r="V18" s="43"/>
      <c r="W18" s="20"/>
      <c r="X18"/>
    </row>
    <row r="19" spans="2:24" ht="54.75" hidden="1" customHeight="1">
      <c r="B19" s="9"/>
      <c r="C19" s="28"/>
      <c r="D19" s="29"/>
      <c r="E19" s="12"/>
      <c r="F19" s="12"/>
      <c r="G19" s="12"/>
      <c r="H19" s="21"/>
      <c r="I19" s="21"/>
      <c r="J19" s="60"/>
      <c r="K19" s="58"/>
      <c r="L19" s="40"/>
      <c r="M19" s="40"/>
      <c r="N19" s="40"/>
      <c r="O19" s="40"/>
      <c r="P19" s="40"/>
      <c r="Q19" s="40"/>
      <c r="R19" s="40"/>
      <c r="S19" s="40"/>
      <c r="T19" s="40"/>
      <c r="U19" s="47"/>
      <c r="V19" s="43"/>
      <c r="W19" s="20"/>
      <c r="X19"/>
    </row>
    <row r="20" spans="2:24">
      <c r="H20" s="3"/>
      <c r="I20" s="3"/>
      <c r="J20" s="61"/>
      <c r="U20" s="33"/>
      <c r="V20"/>
      <c r="W20" s="20"/>
      <c r="X20"/>
    </row>
    <row r="21" spans="2:24" ht="13.5" customHeight="1"/>
    <row r="22" spans="2:24" ht="13.5" customHeight="1"/>
    <row r="23" spans="2:24" s="22" customFormat="1" ht="13.5" customHeight="1">
      <c r="J23" s="34"/>
      <c r="V23" s="34"/>
      <c r="X23" s="20"/>
    </row>
    <row r="24" spans="2:24" ht="13.5" customHeight="1">
      <c r="B24" s="24"/>
      <c r="C24" s="24"/>
      <c r="D24" s="24"/>
      <c r="E24" s="24"/>
      <c r="F24" s="24"/>
      <c r="G24" s="24"/>
      <c r="H24" s="24"/>
      <c r="I24" s="24"/>
      <c r="J24" s="35"/>
      <c r="K24" s="24"/>
      <c r="L24" s="24"/>
      <c r="M24" s="24"/>
      <c r="N24" s="24"/>
      <c r="O24" s="24"/>
      <c r="P24" s="24"/>
      <c r="Q24" s="24"/>
      <c r="R24" s="24"/>
      <c r="S24" s="24"/>
      <c r="T24" s="24"/>
      <c r="U24" s="24"/>
      <c r="V24" s="35"/>
      <c r="X24" s="22"/>
    </row>
    <row r="25" spans="2:24" ht="13.5" customHeight="1">
      <c r="B25" s="24"/>
      <c r="C25" s="24"/>
      <c r="D25" s="24"/>
      <c r="E25" s="24"/>
      <c r="F25" s="24"/>
      <c r="G25" s="24"/>
      <c r="H25" s="24"/>
      <c r="I25" s="24"/>
      <c r="J25" s="35"/>
      <c r="K25" s="24"/>
      <c r="L25" s="24"/>
      <c r="M25" s="24"/>
      <c r="N25" s="24"/>
      <c r="O25" s="24"/>
      <c r="P25" s="24"/>
      <c r="Q25" s="24"/>
      <c r="R25" s="24"/>
      <c r="S25" s="24"/>
      <c r="T25" s="24"/>
      <c r="U25" s="24"/>
      <c r="V25" s="35"/>
      <c r="X25" s="22"/>
    </row>
    <row r="26" spans="2:24" ht="13.5" customHeight="1">
      <c r="B26" s="24"/>
      <c r="C26" s="24"/>
      <c r="D26" s="24"/>
      <c r="E26" s="24"/>
      <c r="F26" s="24"/>
      <c r="G26" s="24"/>
      <c r="H26" s="24"/>
      <c r="I26" s="24"/>
      <c r="J26" s="35"/>
      <c r="K26" s="24"/>
      <c r="L26" s="24"/>
      <c r="M26" s="24"/>
      <c r="N26" s="24"/>
      <c r="O26" s="24"/>
      <c r="P26" s="24"/>
      <c r="Q26" s="24"/>
      <c r="R26" s="24"/>
      <c r="S26" s="24"/>
      <c r="T26" s="24"/>
      <c r="U26" s="24"/>
      <c r="V26" s="35"/>
      <c r="X26" s="22"/>
    </row>
    <row r="27" spans="2:24" ht="13.5" customHeight="1">
      <c r="B27" s="24"/>
      <c r="C27" s="24"/>
      <c r="D27" s="24"/>
      <c r="E27" s="24"/>
      <c r="F27" s="24"/>
      <c r="G27" s="24"/>
      <c r="H27" s="24"/>
      <c r="I27" s="24"/>
      <c r="J27" s="35"/>
      <c r="K27" s="24"/>
      <c r="L27" s="24"/>
      <c r="M27" s="24"/>
      <c r="N27" s="24"/>
      <c r="O27" s="24"/>
      <c r="P27" s="24"/>
      <c r="Q27" s="24"/>
      <c r="R27" s="24"/>
      <c r="S27" s="24"/>
      <c r="T27" s="24"/>
      <c r="U27" s="24"/>
      <c r="V27" s="35"/>
      <c r="X27" s="22"/>
    </row>
    <row r="28" spans="2:24" ht="13.5" customHeight="1">
      <c r="B28" s="24"/>
      <c r="C28" s="24"/>
      <c r="D28" s="24"/>
      <c r="E28" s="24"/>
      <c r="F28" s="24"/>
      <c r="G28" s="24"/>
      <c r="H28" s="24"/>
      <c r="I28" s="24"/>
      <c r="J28" s="35"/>
      <c r="K28" s="24"/>
      <c r="L28" s="24"/>
      <c r="M28" s="24"/>
      <c r="N28" s="24"/>
      <c r="O28" s="24"/>
      <c r="P28" s="24"/>
      <c r="Q28" s="24"/>
      <c r="R28" s="24"/>
      <c r="S28" s="24"/>
      <c r="T28" s="24"/>
      <c r="U28" s="24"/>
      <c r="V28" s="35"/>
      <c r="X28" s="22"/>
    </row>
    <row r="29" spans="2:24" ht="13.5" customHeight="1">
      <c r="B29" s="24"/>
      <c r="C29" s="24"/>
      <c r="D29" s="24"/>
      <c r="E29" s="24"/>
      <c r="F29" s="24"/>
      <c r="G29" s="24"/>
      <c r="H29" s="24"/>
      <c r="I29" s="24"/>
      <c r="J29" s="35"/>
      <c r="K29" s="24"/>
      <c r="L29" s="24"/>
      <c r="M29" s="24"/>
      <c r="N29" s="24"/>
      <c r="O29" s="24"/>
      <c r="P29" s="24"/>
      <c r="Q29" s="24"/>
      <c r="R29" s="24"/>
      <c r="S29" s="24"/>
      <c r="T29" s="24"/>
      <c r="U29" s="24"/>
      <c r="V29" s="35"/>
      <c r="X29" s="22"/>
    </row>
    <row r="30" spans="2:24" ht="13.5" customHeight="1">
      <c r="B30" s="24"/>
      <c r="C30" s="24"/>
      <c r="D30" s="24"/>
      <c r="E30" s="24"/>
      <c r="F30" s="24"/>
      <c r="G30" s="24"/>
      <c r="H30" s="24"/>
      <c r="I30" s="24"/>
      <c r="J30" s="35"/>
      <c r="K30" s="24"/>
      <c r="L30" s="24"/>
      <c r="M30" s="24"/>
      <c r="N30" s="24"/>
      <c r="O30" s="24"/>
      <c r="P30" s="24"/>
      <c r="Q30" s="24"/>
      <c r="R30" s="24"/>
      <c r="S30" s="24"/>
      <c r="T30" s="24"/>
      <c r="U30" s="24"/>
      <c r="V30" s="35"/>
      <c r="X30" s="22"/>
    </row>
    <row r="31" spans="2:24" ht="13.5" customHeight="1">
      <c r="B31" s="24"/>
      <c r="C31" s="24"/>
      <c r="D31" s="24"/>
      <c r="E31" s="24"/>
      <c r="F31" s="24"/>
      <c r="G31" s="24"/>
      <c r="H31" s="24"/>
      <c r="I31" s="24"/>
      <c r="J31" s="35"/>
      <c r="K31" s="24"/>
      <c r="L31" s="24"/>
      <c r="M31" s="24"/>
      <c r="N31" s="24"/>
      <c r="O31" s="24"/>
      <c r="P31" s="24"/>
      <c r="Q31" s="24"/>
      <c r="R31" s="24"/>
      <c r="S31" s="24"/>
      <c r="T31" s="24"/>
      <c r="U31" s="24"/>
      <c r="V31" s="35"/>
      <c r="X31" s="22"/>
    </row>
    <row r="32" spans="2:24" ht="13.5" customHeight="1">
      <c r="B32" s="24"/>
      <c r="C32" s="24"/>
      <c r="D32" s="24"/>
      <c r="E32" s="24"/>
      <c r="F32" s="24"/>
      <c r="G32" s="24"/>
      <c r="H32" s="24"/>
      <c r="I32" s="24"/>
      <c r="J32" s="35"/>
      <c r="K32" s="24"/>
      <c r="L32" s="24"/>
      <c r="M32" s="24"/>
      <c r="N32" s="24"/>
      <c r="O32" s="24"/>
      <c r="P32" s="24"/>
      <c r="Q32" s="24"/>
      <c r="R32" s="24"/>
      <c r="S32" s="24"/>
      <c r="T32" s="24"/>
      <c r="U32" s="24"/>
      <c r="V32" s="35"/>
      <c r="X32" s="22"/>
    </row>
    <row r="33" spans="2:24" ht="13.5" customHeight="1">
      <c r="B33" s="24"/>
      <c r="C33" s="24"/>
      <c r="D33" s="24"/>
      <c r="E33" s="24"/>
      <c r="F33" s="24"/>
      <c r="G33" s="24"/>
      <c r="H33" s="24"/>
      <c r="I33" s="24"/>
      <c r="J33" s="35"/>
      <c r="K33" s="24"/>
      <c r="L33" s="24"/>
      <c r="M33" s="24"/>
      <c r="N33" s="24"/>
      <c r="O33" s="24"/>
      <c r="P33" s="24"/>
      <c r="Q33" s="24"/>
      <c r="R33" s="24"/>
      <c r="S33" s="24"/>
      <c r="T33" s="24"/>
      <c r="U33" s="24"/>
      <c r="V33" s="35"/>
      <c r="X33" s="22"/>
    </row>
    <row r="34" spans="2:24" ht="13.5" customHeight="1">
      <c r="B34" s="24"/>
      <c r="C34" s="177"/>
      <c r="D34" s="177"/>
      <c r="E34" s="177"/>
      <c r="F34" s="177"/>
      <c r="G34" s="177"/>
      <c r="H34" s="177"/>
      <c r="I34" s="177"/>
      <c r="J34" s="177"/>
      <c r="K34" s="177"/>
      <c r="L34" s="177"/>
      <c r="M34" s="177"/>
      <c r="N34" s="177"/>
      <c r="O34" s="177"/>
      <c r="P34" s="177"/>
      <c r="Q34" s="177"/>
      <c r="R34" s="177"/>
      <c r="S34" s="177"/>
      <c r="T34" s="177"/>
      <c r="U34" s="177"/>
      <c r="V34" s="177"/>
      <c r="X34"/>
    </row>
    <row r="35" spans="2:24" ht="13.5" customHeight="1">
      <c r="B35" s="24"/>
      <c r="C35" s="24"/>
      <c r="D35" s="24"/>
      <c r="E35" s="24"/>
      <c r="F35" s="24"/>
      <c r="G35" s="24"/>
      <c r="H35" s="24"/>
      <c r="I35" s="24"/>
      <c r="J35" s="35"/>
      <c r="K35" s="24"/>
      <c r="L35" s="24"/>
      <c r="M35" s="24"/>
      <c r="N35" s="24"/>
      <c r="O35" s="24"/>
      <c r="P35" s="24"/>
      <c r="Q35" s="24"/>
      <c r="R35" s="24"/>
      <c r="S35" s="24"/>
      <c r="T35" s="24"/>
      <c r="U35" s="24"/>
      <c r="V35" s="35"/>
      <c r="X35" s="22"/>
    </row>
    <row r="36" spans="2:24" ht="13.5" customHeight="1">
      <c r="B36" s="24"/>
      <c r="C36" s="24"/>
      <c r="D36" s="24"/>
      <c r="E36" s="24"/>
      <c r="F36" s="24"/>
      <c r="G36" s="24"/>
      <c r="H36" s="24"/>
      <c r="I36" s="24"/>
      <c r="J36" s="35"/>
      <c r="K36" s="24"/>
      <c r="L36" s="24"/>
      <c r="M36" s="24"/>
      <c r="N36" s="24"/>
      <c r="O36" s="24"/>
      <c r="P36" s="24"/>
      <c r="Q36" s="24"/>
      <c r="R36" s="24"/>
      <c r="S36" s="24"/>
      <c r="T36" s="24"/>
      <c r="U36" s="24"/>
      <c r="V36" s="35"/>
      <c r="X36" s="22"/>
    </row>
    <row r="37" spans="2:24" ht="13.5" customHeight="1">
      <c r="B37" s="24"/>
      <c r="C37" s="24"/>
      <c r="D37" s="24"/>
      <c r="E37" s="24"/>
      <c r="F37" s="24"/>
      <c r="G37" s="24"/>
      <c r="H37" s="24"/>
      <c r="I37" s="24"/>
      <c r="J37" s="35"/>
      <c r="K37" s="24"/>
      <c r="L37" s="24"/>
      <c r="M37" s="24"/>
      <c r="N37" s="24"/>
      <c r="O37" s="24"/>
      <c r="P37" s="24"/>
      <c r="Q37" s="24"/>
      <c r="R37" s="24"/>
      <c r="S37" s="24"/>
      <c r="T37" s="24"/>
      <c r="U37" s="24"/>
      <c r="V37" s="35"/>
      <c r="X37" s="22"/>
    </row>
    <row r="38" spans="2:24" ht="13.5" customHeight="1">
      <c r="B38" s="24"/>
      <c r="C38" s="24"/>
      <c r="D38" s="24"/>
      <c r="E38" s="24"/>
      <c r="F38" s="24"/>
      <c r="G38" s="24"/>
      <c r="H38" s="24"/>
      <c r="I38" s="24"/>
      <c r="J38" s="35"/>
      <c r="K38" s="24"/>
      <c r="L38" s="24"/>
      <c r="M38" s="24"/>
      <c r="N38" s="24"/>
      <c r="O38" s="24"/>
      <c r="P38" s="24"/>
      <c r="Q38" s="24"/>
      <c r="R38" s="24"/>
      <c r="S38" s="24"/>
      <c r="T38" s="24"/>
      <c r="U38" s="24"/>
      <c r="V38" s="35"/>
      <c r="X38" s="22"/>
    </row>
    <row r="39" spans="2:24" ht="13.5" customHeight="1">
      <c r="B39" s="24"/>
      <c r="C39" s="24"/>
      <c r="D39" s="24"/>
      <c r="E39" s="24"/>
      <c r="F39" s="24"/>
      <c r="G39" s="24"/>
      <c r="H39" s="24"/>
      <c r="I39" s="24"/>
      <c r="J39" s="35"/>
      <c r="K39" s="24"/>
      <c r="L39" s="24"/>
      <c r="M39" s="24"/>
      <c r="N39" s="24"/>
      <c r="O39" s="24"/>
      <c r="P39" s="24"/>
      <c r="Q39" s="24"/>
      <c r="R39" s="24"/>
      <c r="S39" s="24"/>
      <c r="T39" s="24"/>
      <c r="U39" s="24"/>
      <c r="V39" s="35"/>
      <c r="X39" s="22"/>
    </row>
    <row r="40" spans="2:24" ht="13.5" customHeight="1">
      <c r="B40" s="24"/>
      <c r="C40" s="177"/>
      <c r="D40" s="177"/>
      <c r="E40" s="177"/>
      <c r="F40" s="177"/>
      <c r="G40" s="177"/>
      <c r="H40" s="177"/>
      <c r="I40" s="177"/>
      <c r="J40" s="177"/>
      <c r="K40" s="177"/>
      <c r="L40" s="177"/>
      <c r="M40" s="177"/>
      <c r="N40" s="177"/>
      <c r="O40" s="177"/>
      <c r="P40" s="177"/>
      <c r="Q40" s="177"/>
      <c r="R40" s="177"/>
      <c r="S40" s="177"/>
      <c r="T40" s="177"/>
      <c r="U40" s="177"/>
      <c r="V40" s="177"/>
      <c r="W40" s="23"/>
      <c r="X40" s="22"/>
    </row>
    <row r="41" spans="2:24" ht="13.5" customHeight="1">
      <c r="B41" s="24"/>
      <c r="C41" s="176"/>
      <c r="D41" s="176"/>
      <c r="E41" s="176"/>
      <c r="F41" s="176"/>
      <c r="G41" s="176"/>
      <c r="H41" s="176"/>
      <c r="I41" s="176"/>
      <c r="J41" s="176"/>
      <c r="K41" s="176"/>
      <c r="L41" s="176"/>
      <c r="M41" s="176"/>
      <c r="N41" s="176"/>
      <c r="O41" s="176"/>
      <c r="P41" s="176"/>
      <c r="Q41" s="176"/>
      <c r="R41" s="176"/>
      <c r="S41" s="176"/>
      <c r="T41" s="176"/>
      <c r="U41" s="176"/>
      <c r="V41" s="176"/>
      <c r="X41"/>
    </row>
    <row r="42" spans="2:24" ht="13.5" customHeight="1">
      <c r="B42" s="24"/>
      <c r="C42" s="24"/>
      <c r="D42" s="24"/>
      <c r="E42" s="24"/>
      <c r="F42" s="24"/>
      <c r="G42" s="24"/>
      <c r="H42" s="24"/>
      <c r="I42" s="24"/>
      <c r="J42" s="35"/>
      <c r="K42" s="24"/>
      <c r="L42" s="24"/>
      <c r="M42" s="24"/>
      <c r="N42" s="24"/>
      <c r="O42" s="24"/>
      <c r="P42" s="24"/>
      <c r="Q42" s="24"/>
      <c r="R42" s="24"/>
      <c r="S42" s="24"/>
      <c r="T42" s="24"/>
      <c r="U42" s="24"/>
      <c r="V42" s="35"/>
      <c r="X42" s="22"/>
    </row>
    <row r="43" spans="2:24" ht="13.5" customHeight="1">
      <c r="B43" s="24"/>
      <c r="C43" s="24"/>
      <c r="D43" s="24"/>
      <c r="E43" s="24"/>
      <c r="F43" s="24"/>
      <c r="G43" s="24"/>
      <c r="H43" s="24"/>
      <c r="I43" s="24"/>
      <c r="J43" s="35"/>
      <c r="K43" s="24"/>
      <c r="L43" s="24"/>
      <c r="M43" s="24"/>
      <c r="N43" s="24"/>
      <c r="O43" s="24"/>
      <c r="P43" s="24"/>
      <c r="Q43" s="24"/>
      <c r="R43" s="24"/>
      <c r="S43" s="24"/>
      <c r="T43" s="24"/>
      <c r="U43" s="24"/>
      <c r="V43" s="35"/>
      <c r="X43" s="22"/>
    </row>
    <row r="44" spans="2:24" ht="13.5" customHeight="1">
      <c r="B44" s="24"/>
      <c r="C44" s="24"/>
      <c r="D44" s="24"/>
      <c r="E44" s="24"/>
      <c r="F44" s="24"/>
      <c r="G44" s="24"/>
      <c r="H44" s="24"/>
      <c r="I44" s="24"/>
      <c r="J44" s="35"/>
      <c r="K44" s="24"/>
      <c r="L44" s="24"/>
      <c r="M44" s="24"/>
      <c r="N44" s="24"/>
      <c r="O44" s="24"/>
      <c r="P44" s="24"/>
      <c r="Q44" s="24"/>
      <c r="R44" s="24"/>
      <c r="S44" s="24"/>
      <c r="T44" s="24"/>
      <c r="U44" s="24"/>
      <c r="V44" s="35"/>
      <c r="X44" s="22"/>
    </row>
    <row r="45" spans="2:24" ht="13.5" customHeight="1">
      <c r="B45" s="24"/>
      <c r="C45" s="24"/>
      <c r="D45" s="24"/>
      <c r="E45" s="24"/>
      <c r="F45" s="24"/>
      <c r="G45" s="24"/>
      <c r="H45" s="24"/>
      <c r="I45" s="24"/>
      <c r="J45" s="35"/>
      <c r="K45" s="24"/>
      <c r="L45" s="24"/>
      <c r="M45" s="24"/>
      <c r="N45" s="24"/>
      <c r="O45" s="24"/>
      <c r="P45" s="24"/>
      <c r="Q45" s="24"/>
      <c r="R45" s="24"/>
      <c r="S45" s="24"/>
      <c r="T45" s="24"/>
      <c r="U45" s="24"/>
      <c r="V45" s="35"/>
      <c r="X45" s="22"/>
    </row>
  </sheetData>
  <sheetProtection formatCells="0" formatColumns="0" formatRows="0" insertColumns="0" insertRows="0" sort="0" autoFilter="0"/>
  <protectedRanges>
    <protectedRange sqref="D8:D19" name="範囲2"/>
    <protectedRange sqref="C8:C19" name="範囲1"/>
  </protectedRanges>
  <autoFilter ref="A7:W7" xr:uid="{00000000-0009-0000-0000-000002000000}"/>
  <mergeCells count="26">
    <mergeCell ref="B2:V2"/>
    <mergeCell ref="B3:B6"/>
    <mergeCell ref="C3:C6"/>
    <mergeCell ref="D3:D6"/>
    <mergeCell ref="E3:E6"/>
    <mergeCell ref="F3:F6"/>
    <mergeCell ref="N4:N6"/>
    <mergeCell ref="O4:O6"/>
    <mergeCell ref="P4:P6"/>
    <mergeCell ref="Q4:Q6"/>
    <mergeCell ref="R4:R6"/>
    <mergeCell ref="S4:S6"/>
    <mergeCell ref="T4:T6"/>
    <mergeCell ref="C34:V34"/>
    <mergeCell ref="C40:V40"/>
    <mergeCell ref="C41:V41"/>
    <mergeCell ref="U3:U6"/>
    <mergeCell ref="V3:V6"/>
    <mergeCell ref="J4:J6"/>
    <mergeCell ref="K4:K6"/>
    <mergeCell ref="L4:L6"/>
    <mergeCell ref="M4:M6"/>
    <mergeCell ref="I3:I6"/>
    <mergeCell ref="G3:G6"/>
    <mergeCell ref="H3:H6"/>
    <mergeCell ref="J3:T3"/>
  </mergeCells>
  <phoneticPr fontId="3"/>
  <dataValidations count="1">
    <dataValidation type="list" allowBlank="1" showInputMessage="1" showErrorMessage="1" sqref="C8:C19" xr:uid="{00000000-0002-0000-02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52"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'ﾘｽﾄ(編集無用）'!$D$3:$D$49</xm:f>
          </x14:formula1>
          <xm:sqref>D8:D19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EF1F-4CC5-4345-B3A4-CE451A1F3ACA}">
  <sheetPr>
    <pageSetUpPr fitToPage="1"/>
  </sheetPr>
  <dimension ref="A1:V45"/>
  <sheetViews>
    <sheetView view="pageBreakPreview" zoomScaleNormal="100" zoomScaleSheetLayoutView="100" workbookViewId="0">
      <selection activeCell="K10" sqref="K10"/>
    </sheetView>
  </sheetViews>
  <sheetFormatPr defaultRowHeight="13.5"/>
  <cols>
    <col min="1" max="1" width="2.75" customWidth="1"/>
    <col min="2" max="2" width="4.625" customWidth="1"/>
    <col min="3" max="3" width="7.75" customWidth="1"/>
    <col min="4" max="4" width="9" customWidth="1"/>
    <col min="5" max="5" width="10.625" customWidth="1"/>
    <col min="6" max="6" width="15.25" customWidth="1"/>
    <col min="7" max="7" width="17.625" customWidth="1"/>
    <col min="8" max="9" width="10.625" customWidth="1"/>
    <col min="10" max="10" width="5.75" style="33" customWidth="1"/>
    <col min="11" max="11" width="25" customWidth="1"/>
    <col min="12" max="12" width="15.625" customWidth="1"/>
    <col min="13" max="13" width="15.125" customWidth="1"/>
    <col min="14" max="16" width="5.625" customWidth="1"/>
    <col min="17" max="17" width="9" customWidth="1"/>
    <col min="18" max="18" width="5.625" customWidth="1"/>
    <col min="19" max="19" width="5.5" customWidth="1"/>
    <col min="20" max="20" width="18.25" style="33" customWidth="1"/>
    <col min="21" max="21" width="25.625" customWidth="1"/>
    <col min="22" max="22" width="9" style="20"/>
  </cols>
  <sheetData>
    <row r="1" spans="1:22" s="1" customFormat="1" ht="31.5" customHeight="1">
      <c r="B1" s="76" t="s">
        <v>279</v>
      </c>
      <c r="C1" s="75"/>
      <c r="D1" s="67"/>
      <c r="E1" s="67"/>
      <c r="F1" s="67"/>
      <c r="G1" s="68"/>
      <c r="H1" s="67"/>
      <c r="I1" s="67"/>
      <c r="J1" s="69"/>
      <c r="K1" s="67"/>
      <c r="L1" s="67"/>
      <c r="M1" s="67"/>
      <c r="N1" s="67"/>
      <c r="O1" s="67"/>
      <c r="P1" s="67"/>
      <c r="Q1" s="67"/>
      <c r="R1" s="67"/>
      <c r="S1" s="67"/>
      <c r="T1" s="69"/>
      <c r="V1" s="19"/>
    </row>
    <row r="2" spans="1:22" s="1" customFormat="1" ht="96.75" customHeight="1">
      <c r="B2" s="157" t="s">
        <v>280</v>
      </c>
      <c r="C2" s="157"/>
      <c r="D2" s="157"/>
      <c r="E2" s="157"/>
      <c r="F2" s="157"/>
      <c r="G2" s="157"/>
      <c r="H2" s="157"/>
      <c r="I2" s="157"/>
      <c r="J2" s="157"/>
      <c r="K2" s="157"/>
      <c r="L2" s="157"/>
      <c r="M2" s="157"/>
      <c r="N2" s="157"/>
      <c r="O2" s="157"/>
      <c r="P2" s="157"/>
      <c r="Q2" s="157"/>
      <c r="R2" s="157"/>
      <c r="S2" s="157"/>
      <c r="T2" s="157"/>
      <c r="V2" s="19"/>
    </row>
    <row r="3" spans="1:22" s="5" customFormat="1" ht="30" customHeight="1">
      <c r="B3" s="158" t="s">
        <v>1</v>
      </c>
      <c r="C3" s="160" t="s">
        <v>31</v>
      </c>
      <c r="D3" s="160" t="s">
        <v>32</v>
      </c>
      <c r="E3" s="160" t="s">
        <v>22</v>
      </c>
      <c r="F3" s="160" t="s">
        <v>23</v>
      </c>
      <c r="G3" s="160" t="s">
        <v>25</v>
      </c>
      <c r="H3" s="173" t="s">
        <v>141</v>
      </c>
      <c r="I3" s="160" t="s">
        <v>108</v>
      </c>
      <c r="J3" s="181" t="s">
        <v>283</v>
      </c>
      <c r="K3" s="182"/>
      <c r="L3" s="182"/>
      <c r="M3" s="182"/>
      <c r="N3" s="182"/>
      <c r="O3" s="182"/>
      <c r="P3" s="182"/>
      <c r="Q3" s="182"/>
      <c r="R3" s="182"/>
      <c r="S3" s="160" t="s">
        <v>28</v>
      </c>
      <c r="T3" s="160" t="s">
        <v>94</v>
      </c>
      <c r="U3" s="25"/>
    </row>
    <row r="4" spans="1:22" s="5" customFormat="1" ht="30" customHeight="1">
      <c r="B4" s="159"/>
      <c r="C4" s="161"/>
      <c r="D4" s="161"/>
      <c r="E4" s="161"/>
      <c r="F4" s="161"/>
      <c r="G4" s="161"/>
      <c r="H4" s="174"/>
      <c r="I4" s="161"/>
      <c r="J4" s="160" t="s">
        <v>91</v>
      </c>
      <c r="K4" s="160" t="s">
        <v>307</v>
      </c>
      <c r="L4" s="160" t="s">
        <v>18</v>
      </c>
      <c r="M4" s="186" t="s">
        <v>29</v>
      </c>
      <c r="N4" s="165" t="s">
        <v>133</v>
      </c>
      <c r="O4" s="165" t="s">
        <v>134</v>
      </c>
      <c r="P4" s="165" t="s">
        <v>135</v>
      </c>
      <c r="Q4" s="188" t="s">
        <v>281</v>
      </c>
      <c r="R4" s="165" t="s">
        <v>92</v>
      </c>
      <c r="S4" s="161"/>
      <c r="T4" s="161"/>
      <c r="U4" s="25"/>
    </row>
    <row r="5" spans="1:22" s="5" customFormat="1" ht="30" customHeight="1">
      <c r="B5" s="159"/>
      <c r="C5" s="161"/>
      <c r="D5" s="161"/>
      <c r="E5" s="161"/>
      <c r="F5" s="161"/>
      <c r="G5" s="161"/>
      <c r="H5" s="174"/>
      <c r="I5" s="161"/>
      <c r="J5" s="161"/>
      <c r="K5" s="161"/>
      <c r="L5" s="161"/>
      <c r="M5" s="186"/>
      <c r="N5" s="166"/>
      <c r="O5" s="166"/>
      <c r="P5" s="166"/>
      <c r="Q5" s="189"/>
      <c r="R5" s="166"/>
      <c r="S5" s="161"/>
      <c r="T5" s="161"/>
      <c r="U5" s="25"/>
    </row>
    <row r="6" spans="1:22" s="5" customFormat="1" ht="30" customHeight="1">
      <c r="B6" s="159"/>
      <c r="C6" s="161"/>
      <c r="D6" s="161"/>
      <c r="E6" s="161"/>
      <c r="F6" s="161"/>
      <c r="G6" s="161"/>
      <c r="H6" s="174"/>
      <c r="I6" s="161"/>
      <c r="J6" s="161"/>
      <c r="K6" s="161"/>
      <c r="L6" s="161"/>
      <c r="M6" s="187"/>
      <c r="N6" s="166"/>
      <c r="O6" s="166"/>
      <c r="P6" s="166"/>
      <c r="Q6" s="189"/>
      <c r="R6" s="166"/>
      <c r="S6" s="161"/>
      <c r="T6" s="161"/>
      <c r="U6" s="25"/>
    </row>
    <row r="7" spans="1:22" ht="13.5" customHeight="1">
      <c r="B7" s="2"/>
      <c r="C7" s="2"/>
      <c r="D7" s="2"/>
      <c r="E7" s="2"/>
      <c r="F7" s="2"/>
      <c r="G7" s="2"/>
      <c r="H7" s="2"/>
      <c r="I7" s="2"/>
      <c r="J7" s="44"/>
      <c r="K7" s="2"/>
      <c r="L7" s="2"/>
      <c r="M7" s="48"/>
      <c r="N7" s="48"/>
      <c r="O7" s="48"/>
      <c r="P7" s="48"/>
      <c r="Q7" s="48"/>
      <c r="R7" s="48"/>
      <c r="S7" s="44"/>
      <c r="T7" s="4"/>
      <c r="U7" s="20"/>
      <c r="V7"/>
    </row>
    <row r="8" spans="1:22" ht="54.75" customHeight="1">
      <c r="A8" s="26"/>
      <c r="B8" s="27" t="s">
        <v>93</v>
      </c>
      <c r="C8" s="28"/>
      <c r="D8" s="29"/>
      <c r="E8" s="30" t="s">
        <v>15</v>
      </c>
      <c r="F8" s="30" t="s">
        <v>27</v>
      </c>
      <c r="G8" s="30" t="s">
        <v>16</v>
      </c>
      <c r="H8" s="31" t="s">
        <v>282</v>
      </c>
      <c r="I8" s="31" t="s">
        <v>282</v>
      </c>
      <c r="J8" s="59" t="s">
        <v>291</v>
      </c>
      <c r="K8" s="30" t="s">
        <v>306</v>
      </c>
      <c r="L8" s="36">
        <v>15000000</v>
      </c>
      <c r="M8" s="37">
        <v>7500000</v>
      </c>
      <c r="N8" s="70">
        <v>6</v>
      </c>
      <c r="O8" s="70">
        <v>4</v>
      </c>
      <c r="P8" s="70">
        <v>5</v>
      </c>
      <c r="Q8" s="70">
        <v>5</v>
      </c>
      <c r="R8" s="70">
        <f>SUM(N8:Q8)</f>
        <v>20</v>
      </c>
      <c r="S8" s="45">
        <v>1</v>
      </c>
      <c r="T8" s="41"/>
      <c r="U8" s="20"/>
      <c r="V8"/>
    </row>
    <row r="9" spans="1:22" ht="54.75" customHeight="1">
      <c r="A9" s="26"/>
      <c r="B9" s="9">
        <v>1</v>
      </c>
      <c r="C9" s="28"/>
      <c r="D9" s="29"/>
      <c r="E9" s="30"/>
      <c r="F9" s="30"/>
      <c r="G9" s="30"/>
      <c r="H9" s="31"/>
      <c r="I9" s="31"/>
      <c r="J9" s="59"/>
      <c r="K9" s="56"/>
      <c r="L9" s="36"/>
      <c r="M9" s="37"/>
      <c r="N9" s="70"/>
      <c r="O9" s="70"/>
      <c r="P9" s="70"/>
      <c r="Q9" s="70"/>
      <c r="R9" s="70"/>
      <c r="S9" s="45"/>
      <c r="T9" s="41"/>
      <c r="U9" s="20"/>
      <c r="V9"/>
    </row>
    <row r="10" spans="1:22" ht="54.75" customHeight="1">
      <c r="A10" s="18"/>
      <c r="B10" s="17"/>
      <c r="C10" s="28"/>
      <c r="D10" s="29"/>
      <c r="E10" s="16"/>
      <c r="F10" s="16"/>
      <c r="G10" s="16"/>
      <c r="H10" s="21"/>
      <c r="I10" s="21"/>
      <c r="J10" s="60"/>
      <c r="K10" s="57"/>
      <c r="L10" s="38"/>
      <c r="M10" s="39"/>
      <c r="N10" s="74"/>
      <c r="O10" s="74"/>
      <c r="P10" s="74"/>
      <c r="Q10" s="74"/>
      <c r="R10" s="74"/>
      <c r="S10" s="46"/>
      <c r="T10" s="42"/>
      <c r="U10" s="20"/>
      <c r="V10"/>
    </row>
    <row r="11" spans="1:22" ht="54.75" customHeight="1">
      <c r="B11" s="11"/>
      <c r="C11" s="28"/>
      <c r="D11" s="29"/>
      <c r="E11" s="12"/>
      <c r="F11" s="12"/>
      <c r="G11" s="12"/>
      <c r="H11" s="21"/>
      <c r="I11" s="21"/>
      <c r="J11" s="60"/>
      <c r="K11" s="58"/>
      <c r="L11" s="40"/>
      <c r="M11" s="40"/>
      <c r="N11" s="65"/>
      <c r="O11" s="65"/>
      <c r="P11" s="65"/>
      <c r="Q11" s="65"/>
      <c r="R11" s="65"/>
      <c r="S11" s="47"/>
      <c r="T11" s="43"/>
      <c r="U11" s="20"/>
      <c r="V11"/>
    </row>
    <row r="12" spans="1:22" ht="54.75" customHeight="1">
      <c r="B12" s="11"/>
      <c r="C12" s="28"/>
      <c r="D12" s="29"/>
      <c r="E12" s="12"/>
      <c r="F12" s="12"/>
      <c r="G12" s="12"/>
      <c r="H12" s="21"/>
      <c r="I12" s="21"/>
      <c r="J12" s="60"/>
      <c r="K12" s="58"/>
      <c r="L12" s="40"/>
      <c r="M12" s="40"/>
      <c r="N12" s="65"/>
      <c r="O12" s="65"/>
      <c r="P12" s="65"/>
      <c r="Q12" s="65"/>
      <c r="R12" s="65"/>
      <c r="S12" s="47"/>
      <c r="T12" s="43"/>
      <c r="U12" s="20"/>
      <c r="V12"/>
    </row>
    <row r="13" spans="1:22" ht="54.75" customHeight="1">
      <c r="B13" s="9"/>
      <c r="C13" s="28"/>
      <c r="D13" s="29"/>
      <c r="E13" s="12"/>
      <c r="F13" s="12"/>
      <c r="G13" s="12"/>
      <c r="H13" s="21"/>
      <c r="I13" s="21"/>
      <c r="J13" s="60"/>
      <c r="K13" s="58"/>
      <c r="L13" s="40"/>
      <c r="M13" s="40"/>
      <c r="N13" s="65"/>
      <c r="O13" s="65"/>
      <c r="P13" s="65"/>
      <c r="Q13" s="65"/>
      <c r="R13" s="65"/>
      <c r="S13" s="47"/>
      <c r="T13" s="43"/>
      <c r="U13" s="20"/>
      <c r="V13"/>
    </row>
    <row r="14" spans="1:22" ht="54.75" hidden="1" customHeight="1">
      <c r="B14" s="9"/>
      <c r="C14" s="28"/>
      <c r="D14" s="29"/>
      <c r="E14" s="12"/>
      <c r="F14" s="12"/>
      <c r="G14" s="12"/>
      <c r="H14" s="21"/>
      <c r="I14" s="21"/>
      <c r="J14" s="60"/>
      <c r="K14" s="58"/>
      <c r="L14" s="40"/>
      <c r="M14" s="40"/>
      <c r="N14" s="40"/>
      <c r="O14" s="40"/>
      <c r="P14" s="40"/>
      <c r="Q14" s="40"/>
      <c r="R14" s="40"/>
      <c r="S14" s="47"/>
      <c r="T14" s="43"/>
      <c r="U14" s="20"/>
      <c r="V14"/>
    </row>
    <row r="15" spans="1:22" ht="54.75" hidden="1" customHeight="1">
      <c r="B15" s="9"/>
      <c r="C15" s="28"/>
      <c r="D15" s="29"/>
      <c r="E15" s="12"/>
      <c r="F15" s="12"/>
      <c r="G15" s="12"/>
      <c r="H15" s="21"/>
      <c r="I15" s="21"/>
      <c r="J15" s="60"/>
      <c r="K15" s="58"/>
      <c r="L15" s="40"/>
      <c r="M15" s="40"/>
      <c r="N15" s="40"/>
      <c r="O15" s="40"/>
      <c r="P15" s="40"/>
      <c r="Q15" s="40"/>
      <c r="R15" s="40"/>
      <c r="S15" s="47"/>
      <c r="T15" s="43"/>
      <c r="U15" s="20"/>
      <c r="V15"/>
    </row>
    <row r="16" spans="1:22" ht="54.75" hidden="1" customHeight="1">
      <c r="B16" s="9"/>
      <c r="C16" s="28"/>
      <c r="D16" s="29"/>
      <c r="E16" s="12"/>
      <c r="F16" s="12"/>
      <c r="G16" s="12"/>
      <c r="H16" s="21"/>
      <c r="I16" s="21"/>
      <c r="J16" s="60"/>
      <c r="K16" s="58"/>
      <c r="L16" s="40"/>
      <c r="M16" s="40"/>
      <c r="N16" s="40"/>
      <c r="O16" s="40"/>
      <c r="P16" s="40"/>
      <c r="Q16" s="40"/>
      <c r="R16" s="40"/>
      <c r="S16" s="47"/>
      <c r="T16" s="43"/>
      <c r="U16" s="20"/>
      <c r="V16"/>
    </row>
    <row r="17" spans="2:22" ht="54.75" hidden="1" customHeight="1">
      <c r="B17" s="9"/>
      <c r="C17" s="28"/>
      <c r="D17" s="29"/>
      <c r="E17" s="12"/>
      <c r="F17" s="12"/>
      <c r="G17" s="12"/>
      <c r="H17" s="21"/>
      <c r="I17" s="21"/>
      <c r="J17" s="60"/>
      <c r="K17" s="58"/>
      <c r="L17" s="40"/>
      <c r="M17" s="40"/>
      <c r="N17" s="40"/>
      <c r="O17" s="40"/>
      <c r="P17" s="40"/>
      <c r="Q17" s="40"/>
      <c r="R17" s="40"/>
      <c r="S17" s="47"/>
      <c r="T17" s="43"/>
      <c r="U17" s="20"/>
      <c r="V17"/>
    </row>
    <row r="18" spans="2:22" ht="54.75" hidden="1" customHeight="1">
      <c r="B18" s="9"/>
      <c r="C18" s="28"/>
      <c r="D18" s="29"/>
      <c r="E18" s="12"/>
      <c r="F18" s="12"/>
      <c r="G18" s="12"/>
      <c r="H18" s="21"/>
      <c r="I18" s="21"/>
      <c r="J18" s="60"/>
      <c r="K18" s="58"/>
      <c r="L18" s="40"/>
      <c r="M18" s="40"/>
      <c r="N18" s="40"/>
      <c r="O18" s="40"/>
      <c r="P18" s="40"/>
      <c r="Q18" s="40"/>
      <c r="R18" s="40"/>
      <c r="S18" s="47"/>
      <c r="T18" s="43"/>
      <c r="U18" s="20"/>
      <c r="V18"/>
    </row>
    <row r="19" spans="2:22" ht="54.75" hidden="1" customHeight="1">
      <c r="B19" s="9"/>
      <c r="C19" s="28"/>
      <c r="D19" s="29"/>
      <c r="E19" s="12"/>
      <c r="F19" s="12"/>
      <c r="G19" s="12"/>
      <c r="H19" s="21"/>
      <c r="I19" s="21"/>
      <c r="J19" s="60"/>
      <c r="K19" s="58"/>
      <c r="L19" s="40"/>
      <c r="M19" s="40"/>
      <c r="N19" s="40"/>
      <c r="O19" s="40"/>
      <c r="P19" s="40"/>
      <c r="Q19" s="40"/>
      <c r="R19" s="40"/>
      <c r="S19" s="47"/>
      <c r="T19" s="43"/>
      <c r="U19" s="20"/>
      <c r="V19"/>
    </row>
    <row r="20" spans="2:22">
      <c r="H20" s="3"/>
      <c r="I20" s="3"/>
      <c r="J20" s="61"/>
      <c r="S20" s="33"/>
      <c r="T20"/>
      <c r="U20" s="20"/>
      <c r="V20"/>
    </row>
    <row r="21" spans="2:22" ht="13.5" customHeight="1"/>
    <row r="22" spans="2:22" ht="13.5" customHeight="1"/>
    <row r="23" spans="2:22" s="22" customFormat="1" ht="13.5" customHeight="1">
      <c r="J23" s="34"/>
      <c r="T23" s="34"/>
      <c r="V23" s="20"/>
    </row>
    <row r="24" spans="2:22" ht="13.5" customHeight="1">
      <c r="B24" s="24"/>
      <c r="C24" s="24"/>
      <c r="D24" s="24"/>
      <c r="E24" s="24"/>
      <c r="F24" s="24"/>
      <c r="G24" s="24"/>
      <c r="H24" s="24"/>
      <c r="I24" s="24"/>
      <c r="J24" s="35"/>
      <c r="K24" s="24"/>
      <c r="L24" s="24"/>
      <c r="M24" s="24"/>
      <c r="N24" s="24"/>
      <c r="O24" s="24"/>
      <c r="P24" s="24"/>
      <c r="Q24" s="24"/>
      <c r="R24" s="24"/>
      <c r="S24" s="24"/>
      <c r="T24" s="35"/>
      <c r="V24" s="22"/>
    </row>
    <row r="25" spans="2:22" ht="13.5" customHeight="1">
      <c r="B25" s="24"/>
      <c r="C25" s="24"/>
      <c r="D25" s="24"/>
      <c r="E25" s="24"/>
      <c r="F25" s="24"/>
      <c r="G25" s="24"/>
      <c r="H25" s="24"/>
      <c r="I25" s="24"/>
      <c r="J25" s="35"/>
      <c r="K25" s="24"/>
      <c r="L25" s="24"/>
      <c r="M25" s="24"/>
      <c r="N25" s="24"/>
      <c r="O25" s="24"/>
      <c r="P25" s="24"/>
      <c r="Q25" s="24"/>
      <c r="R25" s="24"/>
      <c r="S25" s="24"/>
      <c r="T25" s="35"/>
      <c r="V25" s="22"/>
    </row>
    <row r="26" spans="2:22" ht="13.5" customHeight="1">
      <c r="B26" s="24"/>
      <c r="C26" s="24"/>
      <c r="D26" s="24"/>
      <c r="E26" s="24"/>
      <c r="F26" s="24"/>
      <c r="G26" s="24"/>
      <c r="H26" s="24"/>
      <c r="I26" s="24"/>
      <c r="J26" s="35"/>
      <c r="K26" s="24"/>
      <c r="L26" s="24"/>
      <c r="M26" s="24"/>
      <c r="N26" s="24"/>
      <c r="O26" s="24"/>
      <c r="P26" s="24"/>
      <c r="Q26" s="24"/>
      <c r="R26" s="24"/>
      <c r="S26" s="24"/>
      <c r="T26" s="35"/>
      <c r="V26" s="22"/>
    </row>
    <row r="27" spans="2:22" ht="13.5" customHeight="1">
      <c r="B27" s="24"/>
      <c r="C27" s="24"/>
      <c r="D27" s="24"/>
      <c r="E27" s="24"/>
      <c r="F27" s="24"/>
      <c r="G27" s="24"/>
      <c r="H27" s="24"/>
      <c r="I27" s="24"/>
      <c r="J27" s="35"/>
      <c r="K27" s="24"/>
      <c r="L27" s="24"/>
      <c r="M27" s="24"/>
      <c r="N27" s="24"/>
      <c r="O27" s="24"/>
      <c r="P27" s="24"/>
      <c r="Q27" s="24"/>
      <c r="R27" s="24"/>
      <c r="S27" s="24"/>
      <c r="T27" s="35"/>
      <c r="V27" s="22"/>
    </row>
    <row r="28" spans="2:22" ht="13.5" customHeight="1">
      <c r="B28" s="24"/>
      <c r="C28" s="24"/>
      <c r="D28" s="24"/>
      <c r="E28" s="24"/>
      <c r="F28" s="24"/>
      <c r="G28" s="24"/>
      <c r="H28" s="24"/>
      <c r="I28" s="24"/>
      <c r="J28" s="35"/>
      <c r="K28" s="24"/>
      <c r="L28" s="24"/>
      <c r="M28" s="24"/>
      <c r="N28" s="24"/>
      <c r="O28" s="24"/>
      <c r="P28" s="24"/>
      <c r="Q28" s="24"/>
      <c r="R28" s="24"/>
      <c r="S28" s="24"/>
      <c r="T28" s="35"/>
      <c r="V28" s="22"/>
    </row>
    <row r="29" spans="2:22" ht="13.5" customHeight="1">
      <c r="B29" s="24"/>
      <c r="C29" s="24"/>
      <c r="D29" s="24"/>
      <c r="E29" s="24"/>
      <c r="F29" s="24"/>
      <c r="G29" s="24"/>
      <c r="H29" s="24"/>
      <c r="I29" s="24"/>
      <c r="J29" s="35"/>
      <c r="K29" s="24"/>
      <c r="L29" s="24"/>
      <c r="M29" s="24"/>
      <c r="N29" s="24"/>
      <c r="O29" s="24"/>
      <c r="P29" s="24"/>
      <c r="Q29" s="24"/>
      <c r="R29" s="24"/>
      <c r="S29" s="24"/>
      <c r="T29" s="35"/>
      <c r="V29" s="22"/>
    </row>
    <row r="30" spans="2:22" ht="13.5" customHeight="1">
      <c r="B30" s="24"/>
      <c r="C30" s="24"/>
      <c r="D30" s="24"/>
      <c r="E30" s="24"/>
      <c r="F30" s="24"/>
      <c r="G30" s="24"/>
      <c r="H30" s="24"/>
      <c r="I30" s="24"/>
      <c r="J30" s="35"/>
      <c r="K30" s="24"/>
      <c r="L30" s="24"/>
      <c r="M30" s="24"/>
      <c r="N30" s="24"/>
      <c r="O30" s="24"/>
      <c r="P30" s="24"/>
      <c r="Q30" s="24"/>
      <c r="R30" s="24"/>
      <c r="S30" s="24"/>
      <c r="T30" s="35"/>
      <c r="V30" s="22"/>
    </row>
    <row r="31" spans="2:22" ht="13.5" customHeight="1">
      <c r="B31" s="24"/>
      <c r="C31" s="24"/>
      <c r="D31" s="24"/>
      <c r="E31" s="24"/>
      <c r="F31" s="24"/>
      <c r="G31" s="24"/>
      <c r="H31" s="24"/>
      <c r="I31" s="24"/>
      <c r="J31" s="35"/>
      <c r="K31" s="24"/>
      <c r="L31" s="24"/>
      <c r="M31" s="24"/>
      <c r="N31" s="24"/>
      <c r="O31" s="24"/>
      <c r="P31" s="24"/>
      <c r="Q31" s="24"/>
      <c r="R31" s="24"/>
      <c r="S31" s="24"/>
      <c r="T31" s="35"/>
      <c r="V31" s="22"/>
    </row>
    <row r="32" spans="2:22" ht="13.5" customHeight="1">
      <c r="B32" s="24"/>
      <c r="C32" s="24"/>
      <c r="D32" s="24"/>
      <c r="E32" s="24"/>
      <c r="F32" s="24"/>
      <c r="G32" s="24"/>
      <c r="H32" s="24"/>
      <c r="I32" s="24"/>
      <c r="J32" s="35"/>
      <c r="K32" s="24"/>
      <c r="L32" s="24"/>
      <c r="M32" s="24"/>
      <c r="N32" s="24"/>
      <c r="O32" s="24"/>
      <c r="P32" s="24"/>
      <c r="Q32" s="24"/>
      <c r="R32" s="24"/>
      <c r="S32" s="24"/>
      <c r="T32" s="35"/>
      <c r="V32" s="22"/>
    </row>
    <row r="33" spans="2:22" ht="13.5" customHeight="1">
      <c r="B33" s="24"/>
      <c r="C33" s="24"/>
      <c r="D33" s="24"/>
      <c r="E33" s="24"/>
      <c r="F33" s="24"/>
      <c r="G33" s="24"/>
      <c r="H33" s="24"/>
      <c r="I33" s="24"/>
      <c r="J33" s="35"/>
      <c r="K33" s="24"/>
      <c r="L33" s="24"/>
      <c r="M33" s="24"/>
      <c r="N33" s="24"/>
      <c r="O33" s="24"/>
      <c r="P33" s="24"/>
      <c r="Q33" s="24"/>
      <c r="R33" s="24"/>
      <c r="S33" s="24"/>
      <c r="T33" s="35"/>
      <c r="V33" s="22"/>
    </row>
    <row r="34" spans="2:22" ht="13.5" customHeight="1">
      <c r="B34" s="24"/>
      <c r="C34" s="177"/>
      <c r="D34" s="177"/>
      <c r="E34" s="177"/>
      <c r="F34" s="177"/>
      <c r="G34" s="177"/>
      <c r="H34" s="177"/>
      <c r="I34" s="177"/>
      <c r="J34" s="177"/>
      <c r="K34" s="177"/>
      <c r="L34" s="177"/>
      <c r="M34" s="177"/>
      <c r="N34" s="177"/>
      <c r="O34" s="177"/>
      <c r="P34" s="177"/>
      <c r="Q34" s="177"/>
      <c r="R34" s="177"/>
      <c r="S34" s="177"/>
      <c r="T34" s="177"/>
      <c r="V34"/>
    </row>
    <row r="35" spans="2:22" ht="13.5" customHeight="1">
      <c r="B35" s="24"/>
      <c r="C35" s="24"/>
      <c r="D35" s="24"/>
      <c r="E35" s="24"/>
      <c r="F35" s="24"/>
      <c r="G35" s="24"/>
      <c r="H35" s="24"/>
      <c r="I35" s="24"/>
      <c r="J35" s="35"/>
      <c r="K35" s="24"/>
      <c r="L35" s="24"/>
      <c r="M35" s="24"/>
      <c r="N35" s="24"/>
      <c r="O35" s="24"/>
      <c r="P35" s="24"/>
      <c r="Q35" s="24"/>
      <c r="R35" s="24"/>
      <c r="S35" s="24"/>
      <c r="T35" s="35"/>
      <c r="V35" s="22"/>
    </row>
    <row r="36" spans="2:22" ht="13.5" customHeight="1">
      <c r="B36" s="24"/>
      <c r="C36" s="24"/>
      <c r="D36" s="24"/>
      <c r="E36" s="24"/>
      <c r="F36" s="24"/>
      <c r="G36" s="24"/>
      <c r="H36" s="24"/>
      <c r="I36" s="24"/>
      <c r="J36" s="35"/>
      <c r="K36" s="24"/>
      <c r="L36" s="24"/>
      <c r="M36" s="24"/>
      <c r="N36" s="24"/>
      <c r="O36" s="24"/>
      <c r="P36" s="24"/>
      <c r="Q36" s="24"/>
      <c r="R36" s="24"/>
      <c r="S36" s="24"/>
      <c r="T36" s="35"/>
      <c r="V36" s="22"/>
    </row>
    <row r="37" spans="2:22" ht="13.5" customHeight="1">
      <c r="B37" s="24"/>
      <c r="C37" s="24"/>
      <c r="D37" s="24"/>
      <c r="E37" s="24"/>
      <c r="F37" s="24"/>
      <c r="G37" s="24"/>
      <c r="H37" s="24"/>
      <c r="I37" s="24"/>
      <c r="J37" s="35"/>
      <c r="K37" s="24"/>
      <c r="L37" s="24"/>
      <c r="M37" s="24"/>
      <c r="N37" s="24"/>
      <c r="O37" s="24"/>
      <c r="P37" s="24"/>
      <c r="Q37" s="24"/>
      <c r="R37" s="24"/>
      <c r="S37" s="24"/>
      <c r="T37" s="35"/>
      <c r="V37" s="22"/>
    </row>
    <row r="38" spans="2:22" ht="13.5" customHeight="1">
      <c r="B38" s="24"/>
      <c r="C38" s="24"/>
      <c r="D38" s="24"/>
      <c r="E38" s="24"/>
      <c r="F38" s="24"/>
      <c r="G38" s="24"/>
      <c r="H38" s="24"/>
      <c r="I38" s="24"/>
      <c r="J38" s="35"/>
      <c r="K38" s="24"/>
      <c r="L38" s="24"/>
      <c r="M38" s="24"/>
      <c r="N38" s="24"/>
      <c r="O38" s="24"/>
      <c r="P38" s="24"/>
      <c r="Q38" s="24"/>
      <c r="R38" s="24"/>
      <c r="S38" s="24"/>
      <c r="T38" s="35"/>
      <c r="V38" s="22"/>
    </row>
    <row r="39" spans="2:22" ht="13.5" customHeight="1">
      <c r="B39" s="24"/>
      <c r="C39" s="24"/>
      <c r="D39" s="24"/>
      <c r="E39" s="24"/>
      <c r="F39" s="24"/>
      <c r="G39" s="24"/>
      <c r="H39" s="24"/>
      <c r="I39" s="24"/>
      <c r="J39" s="35"/>
      <c r="K39" s="24"/>
      <c r="L39" s="24"/>
      <c r="M39" s="24"/>
      <c r="N39" s="24"/>
      <c r="O39" s="24"/>
      <c r="P39" s="24"/>
      <c r="Q39" s="24"/>
      <c r="R39" s="24"/>
      <c r="S39" s="24"/>
      <c r="T39" s="35"/>
      <c r="V39" s="22"/>
    </row>
    <row r="40" spans="2:22" ht="13.5" customHeight="1">
      <c r="B40" s="24"/>
      <c r="C40" s="177"/>
      <c r="D40" s="177"/>
      <c r="E40" s="177"/>
      <c r="F40" s="177"/>
      <c r="G40" s="177"/>
      <c r="H40" s="177"/>
      <c r="I40" s="177"/>
      <c r="J40" s="177"/>
      <c r="K40" s="177"/>
      <c r="L40" s="177"/>
      <c r="M40" s="177"/>
      <c r="N40" s="177"/>
      <c r="O40" s="177"/>
      <c r="P40" s="177"/>
      <c r="Q40" s="177"/>
      <c r="R40" s="177"/>
      <c r="S40" s="177"/>
      <c r="T40" s="177"/>
      <c r="U40" s="23"/>
      <c r="V40" s="22"/>
    </row>
    <row r="41" spans="2:22" ht="13.5" customHeight="1">
      <c r="B41" s="24"/>
      <c r="C41" s="176"/>
      <c r="D41" s="176"/>
      <c r="E41" s="176"/>
      <c r="F41" s="176"/>
      <c r="G41" s="176"/>
      <c r="H41" s="176"/>
      <c r="I41" s="176"/>
      <c r="J41" s="176"/>
      <c r="K41" s="176"/>
      <c r="L41" s="176"/>
      <c r="M41" s="176"/>
      <c r="N41" s="176"/>
      <c r="O41" s="176"/>
      <c r="P41" s="176"/>
      <c r="Q41" s="176"/>
      <c r="R41" s="176"/>
      <c r="S41" s="176"/>
      <c r="T41" s="176"/>
      <c r="V41"/>
    </row>
    <row r="42" spans="2:22" ht="13.5" customHeight="1">
      <c r="B42" s="24"/>
      <c r="C42" s="24"/>
      <c r="D42" s="24"/>
      <c r="E42" s="24"/>
      <c r="F42" s="24"/>
      <c r="G42" s="24"/>
      <c r="H42" s="24"/>
      <c r="I42" s="24"/>
      <c r="J42" s="35"/>
      <c r="K42" s="24"/>
      <c r="L42" s="24"/>
      <c r="M42" s="24"/>
      <c r="N42" s="24"/>
      <c r="O42" s="24"/>
      <c r="P42" s="24"/>
      <c r="Q42" s="24"/>
      <c r="R42" s="24"/>
      <c r="S42" s="24"/>
      <c r="T42" s="35"/>
      <c r="V42" s="22"/>
    </row>
    <row r="43" spans="2:22" ht="13.5" customHeight="1">
      <c r="B43" s="24"/>
      <c r="C43" s="24"/>
      <c r="D43" s="24"/>
      <c r="E43" s="24"/>
      <c r="F43" s="24"/>
      <c r="G43" s="24"/>
      <c r="H43" s="24"/>
      <c r="I43" s="24"/>
      <c r="J43" s="35"/>
      <c r="K43" s="24"/>
      <c r="L43" s="24"/>
      <c r="M43" s="24"/>
      <c r="N43" s="24"/>
      <c r="O43" s="24"/>
      <c r="P43" s="24"/>
      <c r="Q43" s="24"/>
      <c r="R43" s="24"/>
      <c r="S43" s="24"/>
      <c r="T43" s="35"/>
      <c r="V43" s="22"/>
    </row>
    <row r="44" spans="2:22" ht="13.5" customHeight="1">
      <c r="B44" s="24"/>
      <c r="C44" s="24"/>
      <c r="D44" s="24"/>
      <c r="E44" s="24"/>
      <c r="F44" s="24"/>
      <c r="G44" s="24"/>
      <c r="H44" s="24"/>
      <c r="I44" s="24"/>
      <c r="J44" s="35"/>
      <c r="K44" s="24"/>
      <c r="L44" s="24"/>
      <c r="M44" s="24"/>
      <c r="N44" s="24"/>
      <c r="O44" s="24"/>
      <c r="P44" s="24"/>
      <c r="Q44" s="24"/>
      <c r="R44" s="24"/>
      <c r="S44" s="24"/>
      <c r="T44" s="35"/>
      <c r="V44" s="22"/>
    </row>
    <row r="45" spans="2:22" ht="13.5" customHeight="1">
      <c r="B45" s="24"/>
      <c r="C45" s="24"/>
      <c r="D45" s="24"/>
      <c r="E45" s="24"/>
      <c r="F45" s="24"/>
      <c r="G45" s="24"/>
      <c r="H45" s="24"/>
      <c r="I45" s="24"/>
      <c r="J45" s="35"/>
      <c r="K45" s="24"/>
      <c r="L45" s="24"/>
      <c r="M45" s="24"/>
      <c r="N45" s="24"/>
      <c r="O45" s="24"/>
      <c r="P45" s="24"/>
      <c r="Q45" s="24"/>
      <c r="R45" s="24"/>
      <c r="S45" s="24"/>
      <c r="T45" s="35"/>
      <c r="V45" s="22"/>
    </row>
  </sheetData>
  <sheetProtection formatCells="0" formatColumns="0" formatRows="0" insertColumns="0" insertRows="0" sort="0" autoFilter="0"/>
  <protectedRanges>
    <protectedRange sqref="D8:D19" name="範囲2"/>
    <protectedRange sqref="C8:C19" name="範囲1"/>
  </protectedRanges>
  <autoFilter ref="A7:U7" xr:uid="{00000000-0009-0000-0000-000002000000}"/>
  <mergeCells count="24">
    <mergeCell ref="B2:T2"/>
    <mergeCell ref="B3:B6"/>
    <mergeCell ref="C3:C6"/>
    <mergeCell ref="D3:D6"/>
    <mergeCell ref="E3:E6"/>
    <mergeCell ref="F3:F6"/>
    <mergeCell ref="G3:G6"/>
    <mergeCell ref="H3:H6"/>
    <mergeCell ref="I3:I6"/>
    <mergeCell ref="J3:R3"/>
    <mergeCell ref="Q4:Q6"/>
    <mergeCell ref="R4:R6"/>
    <mergeCell ref="C34:T34"/>
    <mergeCell ref="C40:T40"/>
    <mergeCell ref="C41:T41"/>
    <mergeCell ref="S3:S6"/>
    <mergeCell ref="T3:T6"/>
    <mergeCell ref="J4:J6"/>
    <mergeCell ref="K4:K6"/>
    <mergeCell ref="L4:L6"/>
    <mergeCell ref="M4:M6"/>
    <mergeCell ref="N4:N6"/>
    <mergeCell ref="O4:O6"/>
    <mergeCell ref="P4:P6"/>
  </mergeCells>
  <phoneticPr fontId="3"/>
  <dataValidations count="1">
    <dataValidation type="list" allowBlank="1" showInputMessage="1" showErrorMessage="1" sqref="C8:C19" xr:uid="{5852E540-2DD7-45E2-BE95-3985B37018B3}">
      <formula1>管轄局</formula1>
    </dataValidation>
  </dataValidations>
  <printOptions horizontalCentered="1"/>
  <pageMargins left="0.19685039370078741" right="0.19685039370078741" top="0.78740157480314965" bottom="0.59055118110236227" header="0.51181102362204722" footer="0.19685039370078741"/>
  <pageSetup paperSize="9" scale="4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9C0FBA2-B2CF-47CC-9EED-2595C8989F9E}">
          <x14:formula1>
            <xm:f>'ﾘｽﾄ(編集無用）'!$D$3:$D$49</xm:f>
          </x14:formula1>
          <xm:sqref>D8:D19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5"/>
  <sheetViews>
    <sheetView view="pageBreakPreview" zoomScale="80" zoomScaleNormal="100" zoomScaleSheetLayoutView="80" workbookViewId="0">
      <selection activeCell="J9" sqref="J9"/>
    </sheetView>
  </sheetViews>
  <sheetFormatPr defaultRowHeight="13.5"/>
  <cols>
    <col min="1" max="1" width="2.75" customWidth="1"/>
    <col min="2" max="2" width="4.625" customWidth="1"/>
    <col min="3" max="3" width="7.75" customWidth="1"/>
    <col min="4" max="4" width="9" customWidth="1"/>
    <col min="5" max="5" width="10.625" customWidth="1"/>
    <col min="6" max="6" width="15.25" customWidth="1"/>
    <col min="7" max="7" width="20.25" customWidth="1"/>
    <col min="8" max="8" width="20.125" customWidth="1"/>
    <col min="9" max="9" width="10.625" customWidth="1"/>
    <col min="10" max="10" width="5.75" style="33" customWidth="1"/>
    <col min="11" max="11" width="30.125" customWidth="1"/>
    <col min="12" max="12" width="15.625" customWidth="1"/>
    <col min="13" max="13" width="15.125" customWidth="1"/>
    <col min="14" max="14" width="5.5" customWidth="1"/>
    <col min="15" max="15" width="19" style="33" customWidth="1"/>
    <col min="16" max="16" width="25.625" customWidth="1"/>
    <col min="17" max="17" width="9" style="20"/>
  </cols>
  <sheetData>
    <row r="1" spans="1:17" s="1" customFormat="1" ht="31.5" customHeight="1">
      <c r="B1" s="76" t="s">
        <v>287</v>
      </c>
      <c r="H1" s="15"/>
      <c r="J1" s="32"/>
      <c r="O1" s="32"/>
      <c r="Q1" s="19"/>
    </row>
    <row r="2" spans="1:17" s="1" customFormat="1" ht="96.75" customHeight="1">
      <c r="B2" s="157" t="s">
        <v>118</v>
      </c>
      <c r="C2" s="157"/>
      <c r="D2" s="157"/>
      <c r="E2" s="157"/>
      <c r="F2" s="157"/>
      <c r="G2" s="157"/>
      <c r="H2" s="157"/>
      <c r="I2" s="157"/>
      <c r="J2" s="157"/>
      <c r="K2" s="157"/>
      <c r="L2" s="157"/>
      <c r="M2" s="157"/>
      <c r="N2" s="62"/>
      <c r="O2" s="62"/>
      <c r="Q2" s="19"/>
    </row>
    <row r="3" spans="1:17" s="5" customFormat="1" ht="30" customHeight="1">
      <c r="B3" s="158" t="s">
        <v>1</v>
      </c>
      <c r="C3" s="160" t="s">
        <v>31</v>
      </c>
      <c r="D3" s="160" t="s">
        <v>32</v>
      </c>
      <c r="E3" s="160" t="s">
        <v>22</v>
      </c>
      <c r="F3" s="160" t="s">
        <v>23</v>
      </c>
      <c r="G3" s="160" t="s">
        <v>96</v>
      </c>
      <c r="H3" s="160" t="s">
        <v>25</v>
      </c>
      <c r="I3" s="160" t="s">
        <v>24</v>
      </c>
      <c r="J3" s="160" t="s">
        <v>91</v>
      </c>
      <c r="K3" s="160" t="s">
        <v>104</v>
      </c>
      <c r="L3" s="160" t="s">
        <v>18</v>
      </c>
      <c r="M3" s="160" t="s">
        <v>29</v>
      </c>
      <c r="N3" s="160" t="s">
        <v>28</v>
      </c>
      <c r="O3" s="160" t="s">
        <v>94</v>
      </c>
      <c r="P3" s="25"/>
    </row>
    <row r="4" spans="1:17" s="5" customFormat="1" ht="30" customHeight="1">
      <c r="B4" s="159"/>
      <c r="C4" s="161"/>
      <c r="D4" s="161"/>
      <c r="E4" s="161"/>
      <c r="F4" s="161"/>
      <c r="G4" s="161"/>
      <c r="H4" s="161"/>
      <c r="I4" s="161"/>
      <c r="J4" s="161"/>
      <c r="K4" s="161"/>
      <c r="L4" s="161"/>
      <c r="M4" s="161"/>
      <c r="N4" s="161"/>
      <c r="O4" s="161"/>
      <c r="P4" s="25"/>
    </row>
    <row r="5" spans="1:17" s="5" customFormat="1" ht="30" customHeight="1">
      <c r="B5" s="159"/>
      <c r="C5" s="161"/>
      <c r="D5" s="161"/>
      <c r="E5" s="161"/>
      <c r="F5" s="161"/>
      <c r="G5" s="161"/>
      <c r="H5" s="161"/>
      <c r="I5" s="161"/>
      <c r="J5" s="161"/>
      <c r="K5" s="161"/>
      <c r="L5" s="161"/>
      <c r="M5" s="161"/>
      <c r="N5" s="161"/>
      <c r="O5" s="161"/>
      <c r="P5" s="25"/>
    </row>
    <row r="6" spans="1:17" s="5" customFormat="1" ht="30" customHeight="1">
      <c r="B6" s="159"/>
      <c r="C6" s="161"/>
      <c r="D6" s="161"/>
      <c r="E6" s="161"/>
      <c r="F6" s="161"/>
      <c r="G6" s="161"/>
      <c r="H6" s="161"/>
      <c r="I6" s="161"/>
      <c r="J6" s="161"/>
      <c r="K6" s="161"/>
      <c r="L6" s="161"/>
      <c r="M6" s="161"/>
      <c r="N6" s="161"/>
      <c r="O6" s="161"/>
      <c r="P6" s="25"/>
    </row>
    <row r="7" spans="1:17" ht="13.5" customHeight="1">
      <c r="B7" s="2"/>
      <c r="C7" s="2"/>
      <c r="D7" s="2"/>
      <c r="E7" s="2"/>
      <c r="F7" s="2"/>
      <c r="G7" s="2"/>
      <c r="H7" s="2"/>
      <c r="I7" s="2"/>
      <c r="J7" s="44"/>
      <c r="K7" s="2"/>
      <c r="L7" s="2"/>
      <c r="M7" s="44"/>
      <c r="N7" s="44"/>
      <c r="O7" s="4"/>
      <c r="P7" s="20"/>
      <c r="Q7"/>
    </row>
    <row r="8" spans="1:17" ht="73.5" customHeight="1">
      <c r="A8" s="26"/>
      <c r="B8" s="27" t="s">
        <v>93</v>
      </c>
      <c r="C8" s="28"/>
      <c r="D8" s="29"/>
      <c r="E8" s="30" t="s">
        <v>15</v>
      </c>
      <c r="F8" s="30" t="s">
        <v>27</v>
      </c>
      <c r="G8" s="31" t="s">
        <v>115</v>
      </c>
      <c r="H8" s="30" t="s">
        <v>117</v>
      </c>
      <c r="I8" s="31" t="s">
        <v>0</v>
      </c>
      <c r="J8" s="59" t="s">
        <v>290</v>
      </c>
      <c r="K8" s="56" t="s">
        <v>116</v>
      </c>
      <c r="L8" s="36">
        <v>8200000</v>
      </c>
      <c r="M8" s="37">
        <v>8200000</v>
      </c>
      <c r="N8" s="45">
        <v>1</v>
      </c>
      <c r="O8" s="41"/>
      <c r="P8" s="20"/>
      <c r="Q8"/>
    </row>
    <row r="9" spans="1:17" ht="54.75" customHeight="1">
      <c r="A9" s="26"/>
      <c r="B9" s="9">
        <v>1</v>
      </c>
      <c r="C9" s="28"/>
      <c r="D9" s="29"/>
      <c r="E9" s="30"/>
      <c r="F9" s="30"/>
      <c r="G9" s="31"/>
      <c r="H9" s="30"/>
      <c r="I9" s="31"/>
      <c r="J9" s="59"/>
      <c r="K9" s="56"/>
      <c r="L9" s="36"/>
      <c r="M9" s="37"/>
      <c r="N9" s="45"/>
      <c r="O9" s="41"/>
      <c r="P9" s="20"/>
      <c r="Q9"/>
    </row>
    <row r="10" spans="1:17" ht="54.75" customHeight="1">
      <c r="A10" s="18"/>
      <c r="B10" s="17"/>
      <c r="C10" s="28"/>
      <c r="D10" s="29"/>
      <c r="E10" s="16"/>
      <c r="F10" s="16"/>
      <c r="G10" s="21"/>
      <c r="H10" s="16"/>
      <c r="I10" s="21"/>
      <c r="J10" s="60"/>
      <c r="K10" s="57"/>
      <c r="L10" s="38"/>
      <c r="M10" s="39"/>
      <c r="N10" s="46"/>
      <c r="O10" s="42"/>
      <c r="P10" s="20"/>
      <c r="Q10"/>
    </row>
    <row r="11" spans="1:17" ht="54.75" customHeight="1">
      <c r="B11" s="11"/>
      <c r="C11" s="28"/>
      <c r="D11" s="29"/>
      <c r="E11" s="12"/>
      <c r="F11" s="12"/>
      <c r="G11" s="21"/>
      <c r="H11" s="12"/>
      <c r="I11" s="21"/>
      <c r="J11" s="60"/>
      <c r="K11" s="58"/>
      <c r="L11" s="40"/>
      <c r="M11" s="40"/>
      <c r="N11" s="47"/>
      <c r="O11" s="43"/>
      <c r="P11" s="20"/>
      <c r="Q11"/>
    </row>
    <row r="12" spans="1:17" ht="54.75" customHeight="1">
      <c r="B12" s="11"/>
      <c r="C12" s="28"/>
      <c r="D12" s="29"/>
      <c r="E12" s="12"/>
      <c r="F12" s="12"/>
      <c r="G12" s="21"/>
      <c r="H12" s="12"/>
      <c r="I12" s="21"/>
      <c r="J12" s="60"/>
      <c r="K12" s="58"/>
      <c r="L12" s="40"/>
      <c r="M12" s="40"/>
      <c r="N12" s="47"/>
      <c r="O12" s="43"/>
      <c r="P12" s="20"/>
      <c r="Q12"/>
    </row>
    <row r="13" spans="1:17" ht="54.75" customHeight="1">
      <c r="B13" s="9"/>
      <c r="C13" s="28"/>
      <c r="D13" s="29"/>
      <c r="E13" s="12"/>
      <c r="F13" s="12"/>
      <c r="G13" s="21"/>
      <c r="H13" s="12"/>
      <c r="I13" s="21"/>
      <c r="J13" s="60"/>
      <c r="K13" s="58"/>
      <c r="L13" s="40"/>
      <c r="M13" s="40"/>
      <c r="N13" s="47"/>
      <c r="O13" s="43"/>
      <c r="P13" s="20"/>
      <c r="Q13"/>
    </row>
    <row r="14" spans="1:17" ht="54.75" customHeight="1">
      <c r="B14" s="9"/>
      <c r="C14" s="28"/>
      <c r="D14" s="29"/>
      <c r="E14" s="12"/>
      <c r="F14" s="12"/>
      <c r="G14" s="21"/>
      <c r="H14" s="12"/>
      <c r="I14" s="21"/>
      <c r="J14" s="60"/>
      <c r="K14" s="58"/>
      <c r="L14" s="40"/>
      <c r="M14" s="40"/>
      <c r="N14" s="47"/>
      <c r="O14" s="43"/>
      <c r="P14" s="20"/>
      <c r="Q14"/>
    </row>
    <row r="15" spans="1:17" ht="54.75" hidden="1" customHeight="1">
      <c r="B15" s="9"/>
      <c r="C15" s="28"/>
      <c r="D15" s="29"/>
      <c r="E15" s="12"/>
      <c r="F15" s="12"/>
      <c r="G15" s="21"/>
      <c r="H15" s="12"/>
      <c r="I15" s="21"/>
      <c r="J15" s="60"/>
      <c r="K15" s="58"/>
      <c r="L15" s="40"/>
      <c r="M15" s="40"/>
      <c r="N15" s="47"/>
      <c r="O15" s="43"/>
      <c r="P15" s="20"/>
      <c r="Q15"/>
    </row>
    <row r="16" spans="1:17" ht="54.75" hidden="1" customHeight="1">
      <c r="B16" s="9"/>
      <c r="C16" s="28"/>
      <c r="D16" s="29"/>
      <c r="E16" s="12"/>
      <c r="F16" s="12"/>
      <c r="G16" s="21"/>
      <c r="H16" s="12"/>
      <c r="I16" s="21"/>
      <c r="J16" s="60"/>
      <c r="K16" s="58"/>
      <c r="L16" s="40"/>
      <c r="M16" s="40"/>
      <c r="N16" s="47"/>
      <c r="O16" s="43"/>
      <c r="P16" s="20"/>
      <c r="Q16"/>
    </row>
    <row r="17" spans="2:17" ht="54.75" hidden="1" customHeight="1">
      <c r="B17" s="9"/>
      <c r="C17" s="28"/>
      <c r="D17" s="29"/>
      <c r="E17" s="12"/>
      <c r="F17" s="12"/>
      <c r="G17" s="21"/>
      <c r="H17" s="12"/>
      <c r="I17" s="21"/>
      <c r="J17" s="60"/>
      <c r="K17" s="58"/>
      <c r="L17" s="40"/>
      <c r="M17" s="40"/>
      <c r="N17" s="47"/>
      <c r="O17" s="43"/>
      <c r="P17" s="20"/>
      <c r="Q17"/>
    </row>
    <row r="18" spans="2:17" ht="54.75" hidden="1" customHeight="1">
      <c r="B18" s="9"/>
      <c r="C18" s="28"/>
      <c r="D18" s="29"/>
      <c r="E18" s="12"/>
      <c r="F18" s="12"/>
      <c r="G18" s="21"/>
      <c r="H18" s="12"/>
      <c r="I18" s="21"/>
      <c r="J18" s="60"/>
      <c r="K18" s="58"/>
      <c r="L18" s="40"/>
      <c r="M18" s="40"/>
      <c r="N18" s="47"/>
      <c r="O18" s="43"/>
      <c r="P18" s="20"/>
      <c r="Q18"/>
    </row>
    <row r="19" spans="2:17" ht="54.75" hidden="1" customHeight="1">
      <c r="B19" s="9"/>
      <c r="C19" s="28"/>
      <c r="D19" s="29"/>
      <c r="E19" s="12"/>
      <c r="F19" s="12"/>
      <c r="G19" s="21"/>
      <c r="H19" s="12"/>
      <c r="I19" s="21"/>
      <c r="J19" s="60"/>
      <c r="K19" s="58"/>
      <c r="L19" s="40"/>
      <c r="M19" s="40"/>
      <c r="N19" s="47"/>
      <c r="O19" s="43"/>
      <c r="P19" s="20"/>
      <c r="Q19"/>
    </row>
    <row r="20" spans="2:17" ht="39" customHeight="1">
      <c r="C20" s="190" t="s">
        <v>114</v>
      </c>
      <c r="D20" s="190"/>
      <c r="E20" s="190"/>
      <c r="F20" s="190"/>
      <c r="G20" s="190"/>
      <c r="H20" s="190"/>
      <c r="I20" s="190"/>
      <c r="J20" s="190"/>
      <c r="K20" s="190"/>
      <c r="L20" s="190"/>
      <c r="M20" s="190"/>
      <c r="N20" s="190"/>
      <c r="O20" s="190"/>
      <c r="P20" s="20"/>
      <c r="Q20"/>
    </row>
    <row r="21" spans="2:17" ht="13.5" customHeight="1"/>
    <row r="22" spans="2:17" ht="13.5" customHeight="1"/>
    <row r="23" spans="2:17" s="22" customFormat="1" ht="13.5" customHeight="1">
      <c r="J23" s="34"/>
      <c r="O23" s="34"/>
      <c r="Q23" s="20"/>
    </row>
    <row r="24" spans="2:17" ht="13.5" customHeight="1">
      <c r="B24" s="24"/>
      <c r="C24" s="24"/>
      <c r="D24" s="24"/>
      <c r="E24" s="24"/>
      <c r="F24" s="24"/>
      <c r="G24" s="24"/>
      <c r="H24" s="24"/>
      <c r="I24" s="24"/>
      <c r="J24" s="35"/>
      <c r="K24" s="24"/>
      <c r="L24" s="24"/>
      <c r="M24" s="24"/>
      <c r="N24" s="24"/>
      <c r="O24" s="35"/>
      <c r="Q24" s="22"/>
    </row>
    <row r="25" spans="2:17" ht="13.5" customHeight="1">
      <c r="B25" s="24"/>
      <c r="C25" s="24"/>
      <c r="D25" s="24"/>
      <c r="E25" s="24"/>
      <c r="F25" s="24"/>
      <c r="G25" s="24"/>
      <c r="H25" s="24"/>
      <c r="I25" s="24"/>
      <c r="J25" s="35"/>
      <c r="K25" s="24"/>
      <c r="L25" s="24"/>
      <c r="M25" s="24"/>
      <c r="N25" s="24"/>
      <c r="O25" s="35"/>
      <c r="Q25" s="22"/>
    </row>
    <row r="26" spans="2:17" ht="13.5" customHeight="1">
      <c r="B26" s="24"/>
      <c r="C26" s="24"/>
      <c r="D26" s="24"/>
      <c r="E26" s="24"/>
      <c r="F26" s="24"/>
      <c r="G26" s="24"/>
      <c r="H26" s="24"/>
      <c r="I26" s="24"/>
      <c r="J26" s="35"/>
      <c r="K26" s="24"/>
      <c r="L26" s="24"/>
      <c r="M26" s="24"/>
      <c r="N26" s="24"/>
      <c r="O26" s="35"/>
      <c r="Q26" s="22"/>
    </row>
    <row r="27" spans="2:17" ht="13.5" customHeight="1">
      <c r="B27" s="24"/>
      <c r="C27" s="24"/>
      <c r="D27" s="24"/>
      <c r="E27" s="24"/>
      <c r="F27" s="24"/>
      <c r="G27" s="24"/>
      <c r="H27" s="24"/>
      <c r="I27" s="24"/>
      <c r="J27" s="35"/>
      <c r="K27" s="24"/>
      <c r="L27" s="24"/>
      <c r="M27" s="24"/>
      <c r="N27" s="24"/>
      <c r="O27" s="35"/>
      <c r="Q27" s="22"/>
    </row>
    <row r="28" spans="2:17" ht="13.5" customHeight="1">
      <c r="B28" s="24"/>
      <c r="C28" s="24"/>
      <c r="D28" s="24"/>
      <c r="E28" s="24"/>
      <c r="F28" s="24"/>
      <c r="G28" s="24"/>
      <c r="H28" s="24"/>
      <c r="I28" s="24"/>
      <c r="J28" s="35"/>
      <c r="K28" s="24"/>
      <c r="L28" s="24"/>
      <c r="M28" s="24"/>
      <c r="N28" s="24"/>
      <c r="O28" s="35"/>
      <c r="Q28" s="22"/>
    </row>
    <row r="29" spans="2:17" ht="13.5" customHeight="1">
      <c r="B29" s="24"/>
      <c r="C29" s="24"/>
      <c r="D29" s="24"/>
      <c r="E29" s="24"/>
      <c r="F29" s="24"/>
      <c r="G29" s="24"/>
      <c r="H29" s="24"/>
      <c r="I29" s="24"/>
      <c r="J29" s="35"/>
      <c r="K29" s="24"/>
      <c r="L29" s="24"/>
      <c r="M29" s="24"/>
      <c r="N29" s="24"/>
      <c r="O29" s="35"/>
      <c r="Q29" s="22"/>
    </row>
    <row r="30" spans="2:17" ht="13.5" customHeight="1">
      <c r="B30" s="24"/>
      <c r="C30" s="24"/>
      <c r="D30" s="24"/>
      <c r="E30" s="24"/>
      <c r="F30" s="24"/>
      <c r="G30" s="24"/>
      <c r="H30" s="24"/>
      <c r="I30" s="24"/>
      <c r="J30" s="35"/>
      <c r="K30" s="24"/>
      <c r="L30" s="24"/>
      <c r="M30" s="24"/>
      <c r="N30" s="24"/>
      <c r="O30" s="35"/>
      <c r="Q30" s="22"/>
    </row>
    <row r="31" spans="2:17" ht="13.5" customHeight="1">
      <c r="B31" s="24"/>
      <c r="C31" s="24"/>
      <c r="D31" s="24"/>
      <c r="E31" s="24"/>
      <c r="F31" s="24"/>
      <c r="G31" s="24"/>
      <c r="H31" s="24"/>
      <c r="I31" s="24"/>
      <c r="J31" s="35"/>
      <c r="K31" s="24"/>
      <c r="L31" s="24"/>
      <c r="M31" s="24"/>
      <c r="N31" s="24"/>
      <c r="O31" s="35"/>
      <c r="Q31" s="22"/>
    </row>
    <row r="32" spans="2:17" ht="13.5" customHeight="1">
      <c r="B32" s="24"/>
      <c r="C32" s="24"/>
      <c r="D32" s="24"/>
      <c r="E32" s="24"/>
      <c r="F32" s="24"/>
      <c r="G32" s="24"/>
      <c r="H32" s="24"/>
      <c r="I32" s="24"/>
      <c r="J32" s="35"/>
      <c r="K32" s="24"/>
      <c r="L32" s="24"/>
      <c r="M32" s="24"/>
      <c r="N32" s="24"/>
      <c r="O32" s="35"/>
      <c r="Q32" s="22"/>
    </row>
    <row r="33" spans="2:17" ht="13.5" customHeight="1">
      <c r="B33" s="24"/>
      <c r="C33" s="24"/>
      <c r="D33" s="24"/>
      <c r="E33" s="24"/>
      <c r="F33" s="24"/>
      <c r="G33" s="24"/>
      <c r="H33" s="24"/>
      <c r="I33" s="24"/>
      <c r="J33" s="35"/>
      <c r="K33" s="24"/>
      <c r="L33" s="24"/>
      <c r="M33" s="24"/>
      <c r="N33" s="24"/>
      <c r="O33" s="35"/>
      <c r="Q33" s="22"/>
    </row>
    <row r="34" spans="2:17" ht="13.5" customHeight="1">
      <c r="B34" s="24"/>
      <c r="C34" s="177"/>
      <c r="D34" s="177"/>
      <c r="E34" s="177"/>
      <c r="F34" s="177"/>
      <c r="G34" s="177"/>
      <c r="H34" s="177"/>
      <c r="I34" s="177"/>
      <c r="J34" s="177"/>
      <c r="K34" s="177"/>
      <c r="L34" s="177"/>
      <c r="M34" s="177"/>
      <c r="N34" s="177"/>
      <c r="O34" s="177"/>
      <c r="Q34"/>
    </row>
    <row r="35" spans="2:17" ht="13.5" customHeight="1">
      <c r="B35" s="24"/>
      <c r="C35" s="24"/>
      <c r="D35" s="24"/>
      <c r="E35" s="24"/>
      <c r="F35" s="24"/>
      <c r="G35" s="24"/>
      <c r="H35" s="24"/>
      <c r="I35" s="24"/>
      <c r="J35" s="35"/>
      <c r="K35" s="24"/>
      <c r="L35" s="24"/>
      <c r="M35" s="24"/>
      <c r="N35" s="24"/>
      <c r="O35" s="35"/>
      <c r="Q35" s="22"/>
    </row>
    <row r="36" spans="2:17" ht="13.5" customHeight="1">
      <c r="B36" s="24"/>
      <c r="C36" s="24"/>
      <c r="D36" s="24"/>
      <c r="E36" s="24"/>
      <c r="F36" s="24"/>
      <c r="G36" s="24"/>
      <c r="H36" s="24"/>
      <c r="I36" s="24"/>
      <c r="J36" s="35"/>
      <c r="K36" s="24"/>
      <c r="L36" s="24"/>
      <c r="M36" s="24"/>
      <c r="N36" s="24"/>
      <c r="O36" s="35"/>
      <c r="Q36" s="22"/>
    </row>
    <row r="37" spans="2:17" ht="13.5" customHeight="1">
      <c r="B37" s="24"/>
      <c r="C37" s="24"/>
      <c r="D37" s="24"/>
      <c r="E37" s="24"/>
      <c r="F37" s="24"/>
      <c r="G37" s="24"/>
      <c r="H37" s="24"/>
      <c r="I37" s="24"/>
      <c r="J37" s="35"/>
      <c r="K37" s="24"/>
      <c r="L37" s="24"/>
      <c r="M37" s="24"/>
      <c r="N37" s="24"/>
      <c r="O37" s="35"/>
      <c r="Q37" s="22"/>
    </row>
    <row r="38" spans="2:17" ht="13.5" customHeight="1">
      <c r="B38" s="24"/>
      <c r="C38" s="24"/>
      <c r="D38" s="24"/>
      <c r="E38" s="24"/>
      <c r="F38" s="24"/>
      <c r="G38" s="24"/>
      <c r="H38" s="24"/>
      <c r="I38" s="24"/>
      <c r="J38" s="35"/>
      <c r="K38" s="24"/>
      <c r="L38" s="24"/>
      <c r="M38" s="24"/>
      <c r="N38" s="24"/>
      <c r="O38" s="35"/>
      <c r="Q38" s="22"/>
    </row>
    <row r="39" spans="2:17" ht="13.5" customHeight="1">
      <c r="B39" s="24"/>
      <c r="C39" s="24"/>
      <c r="D39" s="24"/>
      <c r="E39" s="24"/>
      <c r="F39" s="24"/>
      <c r="G39" s="24"/>
      <c r="H39" s="24"/>
      <c r="I39" s="24"/>
      <c r="J39" s="35"/>
      <c r="K39" s="24"/>
      <c r="L39" s="24"/>
      <c r="M39" s="24"/>
      <c r="N39" s="24"/>
      <c r="O39" s="35"/>
      <c r="Q39" s="22"/>
    </row>
    <row r="40" spans="2:17" ht="13.5" customHeight="1">
      <c r="B40" s="24"/>
      <c r="C40" s="177"/>
      <c r="D40" s="177"/>
      <c r="E40" s="177"/>
      <c r="F40" s="177"/>
      <c r="G40" s="177"/>
      <c r="H40" s="177"/>
      <c r="I40" s="177"/>
      <c r="J40" s="177"/>
      <c r="K40" s="177"/>
      <c r="L40" s="177"/>
      <c r="M40" s="177"/>
      <c r="N40" s="177"/>
      <c r="O40" s="177"/>
      <c r="P40" s="23"/>
      <c r="Q40" s="22"/>
    </row>
    <row r="41" spans="2:17" ht="13.5" customHeight="1">
      <c r="B41" s="24"/>
      <c r="C41" s="176"/>
      <c r="D41" s="176"/>
      <c r="E41" s="176"/>
      <c r="F41" s="176"/>
      <c r="G41" s="176"/>
      <c r="H41" s="176"/>
      <c r="I41" s="176"/>
      <c r="J41" s="176"/>
      <c r="K41" s="176"/>
      <c r="L41" s="176"/>
      <c r="M41" s="176"/>
      <c r="N41" s="176"/>
      <c r="O41" s="176"/>
      <c r="Q41"/>
    </row>
    <row r="42" spans="2:17" ht="13.5" customHeight="1">
      <c r="B42" s="24"/>
      <c r="C42" s="24"/>
      <c r="D42" s="24"/>
      <c r="E42" s="24"/>
      <c r="F42" s="24"/>
      <c r="G42" s="24"/>
      <c r="H42" s="24"/>
      <c r="I42" s="24"/>
      <c r="J42" s="35"/>
      <c r="K42" s="24"/>
      <c r="L42" s="24"/>
      <c r="M42" s="24"/>
      <c r="N42" s="24"/>
      <c r="O42" s="35"/>
      <c r="Q42" s="22"/>
    </row>
    <row r="43" spans="2:17" ht="13.5" customHeight="1">
      <c r="B43" s="24"/>
      <c r="C43" s="24"/>
      <c r="D43" s="24"/>
      <c r="E43" s="24"/>
      <c r="F43" s="24"/>
      <c r="G43" s="24"/>
      <c r="H43" s="24"/>
      <c r="I43" s="24"/>
      <c r="J43" s="35"/>
      <c r="K43" s="24"/>
      <c r="L43" s="24"/>
      <c r="M43" s="24"/>
      <c r="N43" s="24"/>
      <c r="O43" s="35"/>
      <c r="Q43" s="22"/>
    </row>
    <row r="44" spans="2:17" ht="13.5" customHeight="1">
      <c r="B44" s="24"/>
      <c r="C44" s="24"/>
      <c r="D44" s="24"/>
      <c r="E44" s="24"/>
      <c r="F44" s="24"/>
      <c r="G44" s="24"/>
      <c r="H44" s="24"/>
      <c r="I44" s="24"/>
      <c r="J44" s="35"/>
      <c r="K44" s="24"/>
      <c r="L44" s="24"/>
      <c r="M44" s="24"/>
      <c r="N44" s="24"/>
      <c r="O44" s="35"/>
      <c r="Q44" s="22"/>
    </row>
    <row r="45" spans="2:17" ht="13.5" customHeight="1">
      <c r="B45" s="24"/>
      <c r="C45" s="24"/>
      <c r="D45" s="24"/>
      <c r="E45" s="24"/>
      <c r="F45" s="24"/>
      <c r="G45" s="24"/>
      <c r="H45" s="24"/>
      <c r="I45" s="24"/>
      <c r="J45" s="35"/>
      <c r="K45" s="24"/>
      <c r="L45" s="24"/>
      <c r="M45" s="24"/>
      <c r="N45" s="24"/>
      <c r="O45" s="35"/>
      <c r="Q45" s="22"/>
    </row>
  </sheetData>
  <sheetProtection formatCells="0" formatColumns="0" formatRows="0" insertColumns="0" insertRows="0" sort="0" autoFilter="0"/>
  <protectedRanges>
    <protectedRange sqref="D8:D19" name="範囲2"/>
    <protectedRange sqref="C8:C19" name="範囲1"/>
  </protectedRanges>
  <autoFilter ref="A7:P7" xr:uid="{00000000-0009-0000-0000-000003000000}"/>
  <mergeCells count="19">
    <mergeCell ref="L3:L6"/>
    <mergeCell ref="M3:M6"/>
    <mergeCell ref="C20:O20"/>
    <mergeCell ref="B2:M2"/>
    <mergeCell ref="B3:B6"/>
    <mergeCell ref="E3:E6"/>
    <mergeCell ref="F3:F6"/>
    <mergeCell ref="C41:O41"/>
    <mergeCell ref="C40:O40"/>
    <mergeCell ref="C34:O34"/>
    <mergeCell ref="H3:H6"/>
    <mergeCell ref="I3:I6"/>
    <mergeCell ref="C3:C6"/>
    <mergeCell ref="D3:D6"/>
    <mergeCell ref="O3:O6"/>
    <mergeCell ref="N3:N6"/>
    <mergeCell ref="G3:G6"/>
    <mergeCell ref="J3:J6"/>
    <mergeCell ref="K3:K6"/>
  </mergeCells>
  <phoneticPr fontId="3"/>
  <dataValidations count="1">
    <dataValidation type="list" allowBlank="1" showInputMessage="1" showErrorMessage="1" sqref="C8:C19" xr:uid="{00000000-0002-0000-03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5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'ﾘｽﾄ(編集無用）'!$D$3:$D$49</xm:f>
          </x14:formula1>
          <xm:sqref>D8:D19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B23-E633-4886-B8CD-D8F1E20711B4}">
  <sheetPr>
    <pageSetUpPr fitToPage="1"/>
  </sheetPr>
  <dimension ref="A1:BA33"/>
  <sheetViews>
    <sheetView view="pageBreakPreview" zoomScale="70" zoomScaleNormal="70" zoomScaleSheetLayoutView="70" workbookViewId="0">
      <pane xSplit="8" ySplit="9" topLeftCell="Z10" activePane="bottomRight" state="frozen"/>
      <selection pane="topRight" activeCell="H1" sqref="H1"/>
      <selection pane="bottomLeft" activeCell="A8" sqref="A8"/>
      <selection pane="bottomRight" activeCell="AF10" sqref="AF10"/>
    </sheetView>
  </sheetViews>
  <sheetFormatPr defaultRowHeight="13.5"/>
  <cols>
    <col min="1" max="1" width="2.75" customWidth="1"/>
    <col min="2" max="2" width="7.125" customWidth="1"/>
    <col min="3" max="3" width="9.625" customWidth="1"/>
    <col min="4" max="4" width="13.375" customWidth="1"/>
    <col min="5" max="6" width="14.375" customWidth="1"/>
    <col min="7" max="9" width="11.625" customWidth="1"/>
    <col min="10" max="11" width="9.25" customWidth="1"/>
    <col min="12" max="14" width="15.25" customWidth="1"/>
    <col min="15" max="15" width="15.75" customWidth="1"/>
    <col min="16" max="18" width="15.25" customWidth="1"/>
    <col min="19" max="20" width="15.75" customWidth="1"/>
    <col min="21" max="21" width="14" customWidth="1"/>
    <col min="22" max="22" width="37.125" customWidth="1"/>
    <col min="23" max="23" width="14" customWidth="1"/>
    <col min="24" max="24" width="37.125" customWidth="1"/>
    <col min="25" max="25" width="14" customWidth="1"/>
    <col min="26" max="26" width="37.125" customWidth="1"/>
    <col min="27" max="27" width="14" customWidth="1"/>
    <col min="28" max="28" width="37.125" customWidth="1"/>
    <col min="29" max="29" width="14" customWidth="1"/>
    <col min="30" max="31" width="37.125" customWidth="1"/>
    <col min="32" max="35" width="18.875" customWidth="1"/>
    <col min="36" max="36" width="37.125" customWidth="1"/>
    <col min="37" max="40" width="18.875" customWidth="1"/>
    <col min="41" max="46" width="16.625" customWidth="1"/>
    <col min="47" max="47" width="39.5" customWidth="1"/>
    <col min="48" max="53" width="17" style="61" customWidth="1"/>
    <col min="54" max="61" width="17" customWidth="1"/>
  </cols>
  <sheetData>
    <row r="1" spans="1:53" ht="24">
      <c r="A1" s="77" t="s">
        <v>286</v>
      </c>
    </row>
    <row r="2" spans="1:53" ht="51" customHeight="1">
      <c r="A2" s="132" t="s">
        <v>199</v>
      </c>
      <c r="B2" s="132"/>
      <c r="C2" s="132"/>
      <c r="D2" s="132"/>
      <c r="E2" s="132"/>
      <c r="F2" s="132"/>
      <c r="G2" s="132"/>
      <c r="H2" s="132"/>
      <c r="I2" s="132"/>
      <c r="J2" s="132"/>
      <c r="K2" s="132"/>
      <c r="L2" s="132"/>
      <c r="M2" s="132"/>
      <c r="N2" s="132"/>
      <c r="O2" s="132"/>
      <c r="P2" s="132"/>
      <c r="Q2" s="132"/>
      <c r="R2" s="132"/>
      <c r="S2" s="132"/>
      <c r="T2" s="132"/>
      <c r="U2" s="132"/>
      <c r="V2" s="132"/>
      <c r="W2" s="132"/>
      <c r="X2" s="132"/>
      <c r="Y2" s="19"/>
      <c r="Z2" s="19"/>
      <c r="AA2" s="19"/>
      <c r="AB2" s="19"/>
      <c r="AC2" s="62"/>
      <c r="AD2" s="62"/>
      <c r="AE2" s="62"/>
      <c r="AF2" s="62"/>
      <c r="AG2" s="62"/>
      <c r="AH2" s="62"/>
      <c r="AI2" s="62"/>
      <c r="AJ2" s="62"/>
      <c r="AK2" s="62"/>
      <c r="AL2" s="62"/>
      <c r="AM2" s="62"/>
      <c r="AN2" s="62"/>
      <c r="AO2" s="62"/>
      <c r="AP2" s="62"/>
      <c r="AQ2" s="62"/>
      <c r="AR2" s="62"/>
      <c r="AS2" s="62"/>
      <c r="AT2" s="62"/>
    </row>
    <row r="3" spans="1:53" ht="15.75" customHeight="1">
      <c r="A3" s="19"/>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row>
    <row r="4" spans="1:53" s="85" customFormat="1" ht="34.5" customHeight="1">
      <c r="B4" s="155" t="s">
        <v>1</v>
      </c>
      <c r="C4" s="155" t="s">
        <v>143</v>
      </c>
      <c r="D4" s="155" t="s">
        <v>144</v>
      </c>
      <c r="E4" s="155" t="s">
        <v>195</v>
      </c>
      <c r="F4" s="152" t="s">
        <v>239</v>
      </c>
      <c r="G4" s="155" t="s">
        <v>148</v>
      </c>
      <c r="H4" s="155" t="s">
        <v>194</v>
      </c>
      <c r="I4" s="155" t="s">
        <v>167</v>
      </c>
      <c r="J4" s="155" t="s">
        <v>181</v>
      </c>
      <c r="K4" s="155"/>
      <c r="L4" s="146" t="s">
        <v>182</v>
      </c>
      <c r="M4" s="147"/>
      <c r="N4" s="147"/>
      <c r="O4" s="147"/>
      <c r="P4" s="147"/>
      <c r="Q4" s="147"/>
      <c r="R4" s="147"/>
      <c r="S4" s="147"/>
      <c r="T4" s="148"/>
      <c r="U4" s="146" t="s">
        <v>183</v>
      </c>
      <c r="V4" s="147"/>
      <c r="W4" s="147"/>
      <c r="X4" s="147"/>
      <c r="Y4" s="147"/>
      <c r="Z4" s="147"/>
      <c r="AA4" s="147"/>
      <c r="AB4" s="147"/>
      <c r="AC4" s="147"/>
      <c r="AD4" s="147"/>
      <c r="AE4" s="147"/>
      <c r="AF4" s="147"/>
      <c r="AG4" s="147"/>
      <c r="AH4" s="147"/>
      <c r="AI4" s="147"/>
      <c r="AJ4" s="147"/>
      <c r="AK4" s="147"/>
      <c r="AL4" s="147"/>
      <c r="AM4" s="147"/>
      <c r="AN4" s="148"/>
      <c r="AO4" s="134" t="s">
        <v>203</v>
      </c>
      <c r="AP4" s="135"/>
      <c r="AQ4" s="134" t="s">
        <v>204</v>
      </c>
      <c r="AR4" s="135"/>
      <c r="AS4" s="134" t="s">
        <v>209</v>
      </c>
      <c r="AT4" s="135"/>
      <c r="AU4" s="155" t="s">
        <v>152</v>
      </c>
      <c r="AV4" s="133" t="s">
        <v>237</v>
      </c>
      <c r="AW4" s="133"/>
      <c r="AX4" s="133"/>
      <c r="AY4" s="133"/>
      <c r="AZ4" s="133"/>
      <c r="BA4" s="133"/>
    </row>
    <row r="5" spans="1:53" s="85" customFormat="1" ht="34.5" customHeight="1">
      <c r="B5" s="155"/>
      <c r="C5" s="155"/>
      <c r="D5" s="155"/>
      <c r="E5" s="155"/>
      <c r="F5" s="153"/>
      <c r="G5" s="155"/>
      <c r="H5" s="155"/>
      <c r="I5" s="155"/>
      <c r="J5" s="155" t="s">
        <v>165</v>
      </c>
      <c r="K5" s="155" t="s">
        <v>166</v>
      </c>
      <c r="L5" s="146" t="s">
        <v>203</v>
      </c>
      <c r="M5" s="147"/>
      <c r="N5" s="147"/>
      <c r="O5" s="148"/>
      <c r="P5" s="146" t="s">
        <v>204</v>
      </c>
      <c r="Q5" s="147"/>
      <c r="R5" s="147"/>
      <c r="S5" s="148"/>
      <c r="T5" s="156" t="s">
        <v>212</v>
      </c>
      <c r="U5" s="149" t="s">
        <v>184</v>
      </c>
      <c r="V5" s="150"/>
      <c r="W5" s="150"/>
      <c r="X5" s="150"/>
      <c r="Y5" s="150"/>
      <c r="Z5" s="150"/>
      <c r="AA5" s="150"/>
      <c r="AB5" s="150"/>
      <c r="AC5" s="150"/>
      <c r="AD5" s="150"/>
      <c r="AE5" s="150"/>
      <c r="AF5" s="150"/>
      <c r="AG5" s="150"/>
      <c r="AH5" s="150"/>
      <c r="AI5" s="151"/>
      <c r="AJ5" s="139" t="s">
        <v>156</v>
      </c>
      <c r="AK5" s="140"/>
      <c r="AL5" s="140"/>
      <c r="AM5" s="140"/>
      <c r="AN5" s="141"/>
      <c r="AO5" s="136" t="s">
        <v>210</v>
      </c>
      <c r="AP5" s="136" t="s">
        <v>211</v>
      </c>
      <c r="AQ5" s="136" t="s">
        <v>210</v>
      </c>
      <c r="AR5" s="136" t="s">
        <v>211</v>
      </c>
      <c r="AS5" s="136" t="s">
        <v>210</v>
      </c>
      <c r="AT5" s="136" t="s">
        <v>211</v>
      </c>
      <c r="AU5" s="155"/>
      <c r="AV5" s="133" t="s">
        <v>245</v>
      </c>
      <c r="AW5" s="133" t="s">
        <v>246</v>
      </c>
      <c r="AX5" s="133" t="s">
        <v>247</v>
      </c>
      <c r="AY5" s="133" t="s">
        <v>248</v>
      </c>
      <c r="AZ5" s="133" t="s">
        <v>249</v>
      </c>
      <c r="BA5" s="133" t="s">
        <v>250</v>
      </c>
    </row>
    <row r="6" spans="1:53" s="85" customFormat="1" ht="34.5" customHeight="1">
      <c r="B6" s="155"/>
      <c r="C6" s="155"/>
      <c r="D6" s="155"/>
      <c r="E6" s="155"/>
      <c r="F6" s="153"/>
      <c r="G6" s="155"/>
      <c r="H6" s="155"/>
      <c r="I6" s="155"/>
      <c r="J6" s="155"/>
      <c r="K6" s="155"/>
      <c r="L6" s="152" t="s">
        <v>256</v>
      </c>
      <c r="M6" s="152" t="s">
        <v>257</v>
      </c>
      <c r="N6" s="136" t="s">
        <v>205</v>
      </c>
      <c r="O6" s="136" t="s">
        <v>206</v>
      </c>
      <c r="P6" s="152" t="s">
        <v>262</v>
      </c>
      <c r="Q6" s="152" t="s">
        <v>257</v>
      </c>
      <c r="R6" s="136" t="s">
        <v>205</v>
      </c>
      <c r="S6" s="136" t="s">
        <v>206</v>
      </c>
      <c r="T6" s="156"/>
      <c r="U6" s="129" t="s">
        <v>253</v>
      </c>
      <c r="V6" s="130"/>
      <c r="W6" s="130"/>
      <c r="X6" s="130"/>
      <c r="Y6" s="130"/>
      <c r="Z6" s="130"/>
      <c r="AA6" s="130"/>
      <c r="AB6" s="131"/>
      <c r="AC6" s="129" t="s">
        <v>201</v>
      </c>
      <c r="AD6" s="131"/>
      <c r="AE6" s="89" t="s">
        <v>202</v>
      </c>
      <c r="AF6" s="142" t="s">
        <v>203</v>
      </c>
      <c r="AG6" s="143"/>
      <c r="AH6" s="142" t="s">
        <v>204</v>
      </c>
      <c r="AI6" s="143"/>
      <c r="AJ6" s="90" t="s">
        <v>202</v>
      </c>
      <c r="AK6" s="142" t="s">
        <v>203</v>
      </c>
      <c r="AL6" s="143"/>
      <c r="AM6" s="142" t="s">
        <v>204</v>
      </c>
      <c r="AN6" s="143"/>
      <c r="AO6" s="137"/>
      <c r="AP6" s="137"/>
      <c r="AQ6" s="137"/>
      <c r="AR6" s="137"/>
      <c r="AS6" s="137"/>
      <c r="AT6" s="137"/>
      <c r="AU6" s="155"/>
      <c r="AV6" s="133"/>
      <c r="AW6" s="133"/>
      <c r="AX6" s="133"/>
      <c r="AY6" s="133"/>
      <c r="AZ6" s="133"/>
      <c r="BA6" s="133"/>
    </row>
    <row r="7" spans="1:53" s="85" customFormat="1" ht="34.5" customHeight="1">
      <c r="B7" s="155"/>
      <c r="C7" s="155"/>
      <c r="D7" s="155"/>
      <c r="E7" s="155"/>
      <c r="F7" s="153"/>
      <c r="G7" s="155"/>
      <c r="H7" s="155"/>
      <c r="I7" s="155"/>
      <c r="J7" s="155"/>
      <c r="K7" s="155"/>
      <c r="L7" s="153"/>
      <c r="M7" s="153"/>
      <c r="N7" s="137"/>
      <c r="O7" s="137"/>
      <c r="P7" s="153"/>
      <c r="Q7" s="153"/>
      <c r="R7" s="137"/>
      <c r="S7" s="137"/>
      <c r="T7" s="156"/>
      <c r="U7" s="146" t="s">
        <v>189</v>
      </c>
      <c r="V7" s="148"/>
      <c r="W7" s="146" t="s">
        <v>190</v>
      </c>
      <c r="X7" s="148"/>
      <c r="Y7" s="146" t="s">
        <v>191</v>
      </c>
      <c r="Z7" s="148"/>
      <c r="AA7" s="146" t="s">
        <v>251</v>
      </c>
      <c r="AB7" s="148"/>
      <c r="AC7" s="155" t="s">
        <v>155</v>
      </c>
      <c r="AD7" s="155"/>
      <c r="AE7" s="88" t="s">
        <v>154</v>
      </c>
      <c r="AF7" s="144" t="s">
        <v>207</v>
      </c>
      <c r="AG7" s="144" t="s">
        <v>208</v>
      </c>
      <c r="AH7" s="144" t="s">
        <v>207</v>
      </c>
      <c r="AI7" s="144" t="s">
        <v>208</v>
      </c>
      <c r="AJ7" s="88" t="s">
        <v>198</v>
      </c>
      <c r="AK7" s="144" t="s">
        <v>207</v>
      </c>
      <c r="AL7" s="144" t="s">
        <v>208</v>
      </c>
      <c r="AM7" s="144" t="s">
        <v>207</v>
      </c>
      <c r="AN7" s="144" t="s">
        <v>208</v>
      </c>
      <c r="AO7" s="137"/>
      <c r="AP7" s="137"/>
      <c r="AQ7" s="137"/>
      <c r="AR7" s="137"/>
      <c r="AS7" s="137"/>
      <c r="AT7" s="137"/>
      <c r="AU7" s="155"/>
      <c r="AV7" s="133"/>
      <c r="AW7" s="133"/>
      <c r="AX7" s="133"/>
      <c r="AY7" s="133"/>
      <c r="AZ7" s="133"/>
      <c r="BA7" s="133"/>
    </row>
    <row r="8" spans="1:53" s="85" customFormat="1" ht="59.25">
      <c r="B8" s="155"/>
      <c r="C8" s="155"/>
      <c r="D8" s="155"/>
      <c r="E8" s="155"/>
      <c r="F8" s="154"/>
      <c r="G8" s="155"/>
      <c r="H8" s="155"/>
      <c r="I8" s="155"/>
      <c r="J8" s="155"/>
      <c r="K8" s="155"/>
      <c r="L8" s="154"/>
      <c r="M8" s="154"/>
      <c r="N8" s="138"/>
      <c r="O8" s="138"/>
      <c r="P8" s="154"/>
      <c r="Q8" s="154"/>
      <c r="R8" s="138"/>
      <c r="S8" s="138"/>
      <c r="T8" s="156"/>
      <c r="U8" s="88" t="s">
        <v>185</v>
      </c>
      <c r="V8" s="88" t="s">
        <v>157</v>
      </c>
      <c r="W8" s="88" t="s">
        <v>186</v>
      </c>
      <c r="X8" s="88" t="s">
        <v>157</v>
      </c>
      <c r="Y8" s="88" t="s">
        <v>158</v>
      </c>
      <c r="Z8" s="88" t="s">
        <v>157</v>
      </c>
      <c r="AA8" s="88" t="s">
        <v>254</v>
      </c>
      <c r="AB8" s="88" t="s">
        <v>157</v>
      </c>
      <c r="AC8" s="88" t="s">
        <v>187</v>
      </c>
      <c r="AD8" s="88" t="s">
        <v>157</v>
      </c>
      <c r="AE8" s="88" t="s">
        <v>157</v>
      </c>
      <c r="AF8" s="145"/>
      <c r="AG8" s="145"/>
      <c r="AH8" s="145"/>
      <c r="AI8" s="145"/>
      <c r="AJ8" s="88" t="s">
        <v>157</v>
      </c>
      <c r="AK8" s="145"/>
      <c r="AL8" s="145"/>
      <c r="AM8" s="145"/>
      <c r="AN8" s="145"/>
      <c r="AO8" s="138"/>
      <c r="AP8" s="138"/>
      <c r="AQ8" s="138"/>
      <c r="AR8" s="138"/>
      <c r="AS8" s="138"/>
      <c r="AT8" s="138"/>
      <c r="AU8" s="155"/>
      <c r="AV8" s="133"/>
      <c r="AW8" s="133"/>
      <c r="AX8" s="133"/>
      <c r="AY8" s="133"/>
      <c r="AZ8" s="133"/>
      <c r="BA8" s="133"/>
    </row>
    <row r="9" spans="1:53" s="61" customFormat="1">
      <c r="B9" s="91" t="s">
        <v>1</v>
      </c>
      <c r="C9" s="91" t="s">
        <v>143</v>
      </c>
      <c r="D9" s="91" t="s">
        <v>144</v>
      </c>
      <c r="E9" s="91" t="s">
        <v>145</v>
      </c>
      <c r="F9" s="91" t="s">
        <v>192</v>
      </c>
      <c r="G9" s="91" t="s">
        <v>148</v>
      </c>
      <c r="H9" s="91" t="s">
        <v>146</v>
      </c>
      <c r="I9" s="91" t="s">
        <v>147</v>
      </c>
      <c r="J9" s="91" t="s">
        <v>149</v>
      </c>
      <c r="K9" s="91" t="s">
        <v>150</v>
      </c>
      <c r="L9" s="91" t="s">
        <v>258</v>
      </c>
      <c r="M9" s="91" t="s">
        <v>259</v>
      </c>
      <c r="N9" s="91" t="s">
        <v>218</v>
      </c>
      <c r="O9" s="91" t="s">
        <v>219</v>
      </c>
      <c r="P9" s="91" t="s">
        <v>260</v>
      </c>
      <c r="Q9" s="91" t="s">
        <v>261</v>
      </c>
      <c r="R9" s="91" t="s">
        <v>220</v>
      </c>
      <c r="S9" s="91" t="s">
        <v>221</v>
      </c>
      <c r="T9" s="91" t="s">
        <v>222</v>
      </c>
      <c r="U9" s="91" t="s">
        <v>159</v>
      </c>
      <c r="V9" s="91" t="s">
        <v>168</v>
      </c>
      <c r="W9" s="91" t="s">
        <v>169</v>
      </c>
      <c r="X9" s="91" t="s">
        <v>170</v>
      </c>
      <c r="Y9" s="91" t="s">
        <v>171</v>
      </c>
      <c r="Z9" s="91" t="s">
        <v>172</v>
      </c>
      <c r="AA9" s="91" t="s">
        <v>254</v>
      </c>
      <c r="AB9" s="91" t="s">
        <v>252</v>
      </c>
      <c r="AC9" s="91" t="s">
        <v>153</v>
      </c>
      <c r="AD9" s="91" t="s">
        <v>173</v>
      </c>
      <c r="AE9" s="91" t="s">
        <v>174</v>
      </c>
      <c r="AF9" s="91" t="s">
        <v>223</v>
      </c>
      <c r="AG9" s="91" t="s">
        <v>224</v>
      </c>
      <c r="AH9" s="91" t="s">
        <v>225</v>
      </c>
      <c r="AI9" s="91" t="s">
        <v>226</v>
      </c>
      <c r="AJ9" s="91" t="s">
        <v>175</v>
      </c>
      <c r="AK9" s="91" t="s">
        <v>227</v>
      </c>
      <c r="AL9" s="91" t="s">
        <v>228</v>
      </c>
      <c r="AM9" s="91" t="s">
        <v>229</v>
      </c>
      <c r="AN9" s="91" t="s">
        <v>230</v>
      </c>
      <c r="AO9" s="91" t="s">
        <v>231</v>
      </c>
      <c r="AP9" s="91" t="s">
        <v>232</v>
      </c>
      <c r="AQ9" s="91" t="s">
        <v>233</v>
      </c>
      <c r="AR9" s="91" t="s">
        <v>234</v>
      </c>
      <c r="AS9" s="91" t="s">
        <v>235</v>
      </c>
      <c r="AT9" s="91" t="s">
        <v>236</v>
      </c>
      <c r="AU9" s="91" t="s">
        <v>152</v>
      </c>
      <c r="AV9" s="97" t="s">
        <v>241</v>
      </c>
      <c r="AW9" s="97" t="s">
        <v>238</v>
      </c>
      <c r="AX9" s="97" t="s">
        <v>240</v>
      </c>
      <c r="AY9" s="97" t="s">
        <v>242</v>
      </c>
      <c r="AZ9" s="97" t="s">
        <v>243</v>
      </c>
      <c r="BA9" s="97" t="s">
        <v>244</v>
      </c>
    </row>
    <row r="10" spans="1:53" s="80" customFormat="1" ht="362.25">
      <c r="B10" s="83" t="s">
        <v>93</v>
      </c>
      <c r="C10" s="83" t="s">
        <v>41</v>
      </c>
      <c r="D10" s="83" t="s">
        <v>85</v>
      </c>
      <c r="E10" s="83" t="s">
        <v>161</v>
      </c>
      <c r="F10" s="83" t="s">
        <v>193</v>
      </c>
      <c r="G10" s="83" t="s">
        <v>151</v>
      </c>
      <c r="H10" s="83" t="s">
        <v>160</v>
      </c>
      <c r="I10" s="83" t="s">
        <v>162</v>
      </c>
      <c r="J10" s="95" t="s">
        <v>291</v>
      </c>
      <c r="K10" s="116" t="s">
        <v>293</v>
      </c>
      <c r="L10" s="86">
        <v>12.3</v>
      </c>
      <c r="M10" s="86">
        <v>23.4</v>
      </c>
      <c r="N10" s="93">
        <f>SUM(テーブル1[[#This Row],[1年目ペレット施用実面積（ha）]:[1年目ペレット以外施用実面積（ha）]])</f>
        <v>35.700000000000003</v>
      </c>
      <c r="O10" s="103">
        <f>SUM(テーブル1[[#This Row],[1年目ペレット施用実面積（ha）]]*10*35000,テーブル1[[#This Row],[1年目ペレット以外施用実面積（ha）]]*10*30000)</f>
        <v>11325000</v>
      </c>
      <c r="P10" s="86">
        <v>12.3</v>
      </c>
      <c r="Q10" s="86">
        <v>23.4</v>
      </c>
      <c r="R10" s="93">
        <f>SUM(テーブル1[[#This Row],[2年目ペレット施用実面積（ha）]:[2年目ペレット以外施用実面積（ha）]])</f>
        <v>35.700000000000003</v>
      </c>
      <c r="S10" s="103">
        <f>SUM(テーブル1[[#This Row],[2年目ペレット施用実面積（ha）]]*10*35000,テーブル1[[#This Row],[2年目ペレット以外施用実面積（ha）]]*10*30000)</f>
        <v>11325000</v>
      </c>
      <c r="T10" s="103">
        <f>SUM(テーブル1[[#This Row],[1年目上限額（円）]],テーブル1[[#This Row],[2年目上限額（円）]])</f>
        <v>22650000</v>
      </c>
      <c r="U10" s="81" t="s">
        <v>164</v>
      </c>
      <c r="V10" s="81" t="s">
        <v>294</v>
      </c>
      <c r="W10" s="81" t="s">
        <v>163</v>
      </c>
      <c r="X10" s="81" t="s">
        <v>296</v>
      </c>
      <c r="Y10" s="81" t="s">
        <v>177</v>
      </c>
      <c r="Z10" s="81" t="s">
        <v>295</v>
      </c>
      <c r="AA10" s="81" t="s">
        <v>255</v>
      </c>
      <c r="AB10" s="81" t="s">
        <v>299</v>
      </c>
      <c r="AC10" s="82" t="s">
        <v>180</v>
      </c>
      <c r="AD10" s="81" t="s">
        <v>298</v>
      </c>
      <c r="AE10" s="81" t="s">
        <v>178</v>
      </c>
      <c r="AF10" s="99">
        <v>15000000</v>
      </c>
      <c r="AG10" s="99">
        <v>11325000</v>
      </c>
      <c r="AH10" s="99">
        <v>10000000</v>
      </c>
      <c r="AI10" s="99">
        <v>10000000</v>
      </c>
      <c r="AJ10" s="81" t="s">
        <v>297</v>
      </c>
      <c r="AK10" s="99">
        <v>3000000</v>
      </c>
      <c r="AL10" s="99">
        <v>1500000</v>
      </c>
      <c r="AM10" s="99">
        <v>0</v>
      </c>
      <c r="AN10" s="99">
        <v>0</v>
      </c>
      <c r="AO10" s="100">
        <f>SUM(テーブル1[[#This Row],[1年目定額取組事業費（円）]],テーブル1[[#This Row],[1年目機械リース事業費（円）]])</f>
        <v>18000000</v>
      </c>
      <c r="AP10" s="100">
        <f>SUM(テーブル1[[#This Row],[1年目定額取組国費要望額（円）]],テーブル1[[#This Row],[1年目機械リース国費要望額（円）]])</f>
        <v>12825000</v>
      </c>
      <c r="AQ10" s="100">
        <f>SUM(テーブル1[[#This Row],[2年目定額取組事業費（円）]],テーブル1[[#This Row],[2年目機械リース事業費（円）]])</f>
        <v>10000000</v>
      </c>
      <c r="AR10" s="100">
        <f>SUM(テーブル1[[#This Row],[2年目定額取組国費要望額（円）]],テーブル1[[#This Row],[2年目機械リース国費要望額（円）]])</f>
        <v>10000000</v>
      </c>
      <c r="AS10" s="100">
        <f>SUM(テーブル1[[#This Row],[1年目合計事業費（円）]],テーブル1[[#This Row],[2年目合計事業費（円）]])</f>
        <v>28000000</v>
      </c>
      <c r="AT10" s="100">
        <f>SUM(テーブル1[[#This Row],[1年目合計国費要望額（円）]],テーブル1[[#This Row],[2年目合計国費要望額（円）]])</f>
        <v>22825000</v>
      </c>
      <c r="AU10" s="81"/>
      <c r="AV10" s="84" t="str">
        <f>IF(テーブル1[[#This Row],[1年目定額取組事業費（円）]]&lt;テーブル1[[#This Row],[1年目定額取組国費要望額（円）]],"×","○")</f>
        <v>○</v>
      </c>
      <c r="AW10" s="84" t="str">
        <f>IF(テーブル1[[#This Row],[2年目定額取組事業費（円）]]&lt;テーブル1[[#This Row],[2年目定額取組国費要望額（円）]],"×","○")</f>
        <v>○</v>
      </c>
      <c r="AX10" s="84" t="str">
        <f>IF(テーブル1[[#This Row],[1年目上限額（円）]]&lt;テーブル1[[#This Row],[1年目定額取組国費要望額（円）]],"×","○")</f>
        <v>○</v>
      </c>
      <c r="AY10" s="84" t="str">
        <f>IF(テーブル1[[#This Row],[2年目上限額（円）]]&lt;テーブル1[[#This Row],[2年目定額取組国費要望額（円）]],"×","○")</f>
        <v>○</v>
      </c>
      <c r="AZ10" s="84" t="str">
        <f>IF(テーブル1[[#This Row],[1年目機械リース事業費（円）]]/2&lt;テーブル1[[#This Row],[1年目機械リース国費要望額（円）]],"×","○")</f>
        <v>○</v>
      </c>
      <c r="BA10" s="84" t="str">
        <f>IF(テーブル1[[#This Row],[2年目機械リース事業費（円）]]/2&lt;テーブル1[[#This Row],[2年目機械リース国費要望額（円）]],"×","○")</f>
        <v>○</v>
      </c>
    </row>
    <row r="11" spans="1:53" ht="24">
      <c r="B11" s="84">
        <v>1</v>
      </c>
      <c r="C11" s="84"/>
      <c r="D11" s="84"/>
      <c r="E11" s="84"/>
      <c r="F11" s="84"/>
      <c r="G11" s="84"/>
      <c r="H11" s="84"/>
      <c r="I11" s="84"/>
      <c r="J11" s="96"/>
      <c r="K11" s="96"/>
      <c r="L11" s="87"/>
      <c r="M11" s="87"/>
      <c r="N11" s="94">
        <f>SUM(テーブル1[[#This Row],[1年目ペレット施用実面積（ha）]:[1年目ペレット以外施用実面積（ha）]])</f>
        <v>0</v>
      </c>
      <c r="O11" s="104">
        <f>SUM(テーブル1[[#This Row],[1年目ペレット施用実面積（ha）]]*10*35000,テーブル1[[#This Row],[1年目ペレット以外施用実面積（ha）]]*10*30000)</f>
        <v>0</v>
      </c>
      <c r="P11" s="87"/>
      <c r="Q11" s="87"/>
      <c r="R11" s="94">
        <f>SUM(テーブル1[[#This Row],[2年目ペレット施用実面積（ha）]:[2年目ペレット以外施用実面積（ha）]])</f>
        <v>0</v>
      </c>
      <c r="S11" s="104">
        <f>SUM(テーブル1[[#This Row],[2年目ペレット施用実面積（ha）]]*10*35000,テーブル1[[#This Row],[2年目ペレット以外施用実面積（ha）]]*10*30000)</f>
        <v>0</v>
      </c>
      <c r="T11" s="104">
        <f>SUM(テーブル1[[#This Row],[1年目上限額（円）]],テーブル1[[#This Row],[2年目上限額（円）]])</f>
        <v>0</v>
      </c>
      <c r="U11" s="78"/>
      <c r="V11" s="78"/>
      <c r="W11" s="78"/>
      <c r="X11" s="78"/>
      <c r="Y11" s="78"/>
      <c r="Z11" s="78"/>
      <c r="AA11" s="78"/>
      <c r="AB11" s="78"/>
      <c r="AC11" s="79"/>
      <c r="AD11" s="78"/>
      <c r="AE11" s="78"/>
      <c r="AF11" s="101"/>
      <c r="AG11" s="101"/>
      <c r="AH11" s="101"/>
      <c r="AI11" s="101"/>
      <c r="AJ11" s="78"/>
      <c r="AK11" s="101"/>
      <c r="AL11" s="101"/>
      <c r="AM11" s="101"/>
      <c r="AN11" s="101"/>
      <c r="AO11" s="102">
        <f>SUM(テーブル1[[#This Row],[1年目定額取組事業費（円）]],テーブル1[[#This Row],[1年目機械リース事業費（円）]])</f>
        <v>0</v>
      </c>
      <c r="AP11" s="102">
        <f>SUM(テーブル1[[#This Row],[1年目定額取組国費要望額（円）]],テーブル1[[#This Row],[1年目機械リース国費要望額（円）]])</f>
        <v>0</v>
      </c>
      <c r="AQ11" s="102">
        <f>SUM(テーブル1[[#This Row],[2年目定額取組事業費（円）]],テーブル1[[#This Row],[2年目機械リース事業費（円）]])</f>
        <v>0</v>
      </c>
      <c r="AR11" s="102">
        <f>SUM(テーブル1[[#This Row],[2年目定額取組国費要望額（円）]],テーブル1[[#This Row],[2年目機械リース国費要望額（円）]])</f>
        <v>0</v>
      </c>
      <c r="AS11" s="102">
        <f>SUM(テーブル1[[#This Row],[1年目合計事業費（円）]],テーブル1[[#This Row],[2年目合計事業費（円）]])</f>
        <v>0</v>
      </c>
      <c r="AT11" s="102">
        <f>SUM(テーブル1[[#This Row],[1年目合計国費要望額（円）]],テーブル1[[#This Row],[2年目合計国費要望額（円）]])</f>
        <v>0</v>
      </c>
      <c r="AU11" s="78"/>
      <c r="AV11" s="84" t="str">
        <f>IF(テーブル1[[#This Row],[1年目定額取組事業費（円）]]&lt;テーブル1[[#This Row],[1年目定額取組国費要望額（円）]],"×","○")</f>
        <v>○</v>
      </c>
      <c r="AW11" s="84" t="str">
        <f>IF(テーブル1[[#This Row],[2年目定額取組事業費（円）]]&lt;テーブル1[[#This Row],[2年目定額取組国費要望額（円）]],"×","○")</f>
        <v>○</v>
      </c>
      <c r="AX11" s="84" t="str">
        <f>IF(テーブル1[[#This Row],[1年目上限額（円）]]&lt;テーブル1[[#This Row],[1年目定額取組国費要望額（円）]],"×","○")</f>
        <v>○</v>
      </c>
      <c r="AY11" s="84" t="str">
        <f>IF(テーブル1[[#This Row],[2年目上限額（円）]]&lt;テーブル1[[#This Row],[2年目定額取組国費要望額（円）]],"×","○")</f>
        <v>○</v>
      </c>
      <c r="AZ11" s="84" t="str">
        <f>IF(テーブル1[[#This Row],[1年目機械リース事業費（円）]]/2&lt;テーブル1[[#This Row],[1年目機械リース国費要望額（円）]],"×","○")</f>
        <v>○</v>
      </c>
      <c r="BA11" s="84" t="str">
        <f>IF(テーブル1[[#This Row],[2年目機械リース事業費（円）]]/2&lt;テーブル1[[#This Row],[2年目機械リース国費要望額（円）]],"×","○")</f>
        <v>○</v>
      </c>
    </row>
    <row r="12" spans="1:53" ht="24">
      <c r="B12" s="84">
        <v>2</v>
      </c>
      <c r="C12" s="84"/>
      <c r="D12" s="84"/>
      <c r="E12" s="84"/>
      <c r="F12" s="84"/>
      <c r="G12" s="84"/>
      <c r="H12" s="84"/>
      <c r="I12" s="84"/>
      <c r="J12" s="96"/>
      <c r="K12" s="96"/>
      <c r="L12" s="87"/>
      <c r="M12" s="87"/>
      <c r="N12" s="94">
        <f>SUM(テーブル1[[#This Row],[1年目ペレット施用実面積（ha）]:[1年目ペレット以外施用実面積（ha）]])</f>
        <v>0</v>
      </c>
      <c r="O12" s="104">
        <f>SUM(テーブル1[[#This Row],[1年目ペレット施用実面積（ha）]]*10*35000,テーブル1[[#This Row],[1年目ペレット以外施用実面積（ha）]]*10*30000)</f>
        <v>0</v>
      </c>
      <c r="P12" s="87"/>
      <c r="Q12" s="87"/>
      <c r="R12" s="94">
        <f>SUM(テーブル1[[#This Row],[2年目ペレット施用実面積（ha）]:[2年目ペレット以外施用実面積（ha）]])</f>
        <v>0</v>
      </c>
      <c r="S12" s="104">
        <f>SUM(テーブル1[[#This Row],[2年目ペレット施用実面積（ha）]]*10*35000,テーブル1[[#This Row],[2年目ペレット以外施用実面積（ha）]]*10*30000)</f>
        <v>0</v>
      </c>
      <c r="T12" s="104">
        <f>SUM(テーブル1[[#This Row],[1年目上限額（円）]],テーブル1[[#This Row],[2年目上限額（円）]])</f>
        <v>0</v>
      </c>
      <c r="U12" s="78"/>
      <c r="V12" s="78"/>
      <c r="W12" s="78"/>
      <c r="X12" s="78"/>
      <c r="Y12" s="78"/>
      <c r="Z12" s="78"/>
      <c r="AA12" s="78"/>
      <c r="AB12" s="78"/>
      <c r="AC12" s="79"/>
      <c r="AD12" s="78"/>
      <c r="AE12" s="78"/>
      <c r="AF12" s="101"/>
      <c r="AG12" s="101"/>
      <c r="AH12" s="101"/>
      <c r="AI12" s="101"/>
      <c r="AJ12" s="78"/>
      <c r="AK12" s="101"/>
      <c r="AL12" s="101"/>
      <c r="AM12" s="101"/>
      <c r="AN12" s="101"/>
      <c r="AO12" s="102">
        <f>SUM(テーブル1[[#This Row],[1年目定額取組事業費（円）]],テーブル1[[#This Row],[1年目機械リース事業費（円）]])</f>
        <v>0</v>
      </c>
      <c r="AP12" s="102">
        <f>SUM(テーブル1[[#This Row],[1年目定額取組国費要望額（円）]],テーブル1[[#This Row],[1年目機械リース国費要望額（円）]])</f>
        <v>0</v>
      </c>
      <c r="AQ12" s="102">
        <f>SUM(テーブル1[[#This Row],[2年目定額取組事業費（円）]],テーブル1[[#This Row],[2年目機械リース事業費（円）]])</f>
        <v>0</v>
      </c>
      <c r="AR12" s="102">
        <f>SUM(テーブル1[[#This Row],[2年目定額取組国費要望額（円）]],テーブル1[[#This Row],[2年目機械リース国費要望額（円）]])</f>
        <v>0</v>
      </c>
      <c r="AS12" s="102">
        <f>SUM(テーブル1[[#This Row],[1年目合計事業費（円）]],テーブル1[[#This Row],[2年目合計事業費（円）]])</f>
        <v>0</v>
      </c>
      <c r="AT12" s="102">
        <f>SUM(テーブル1[[#This Row],[1年目合計国費要望額（円）]],テーブル1[[#This Row],[2年目合計国費要望額（円）]])</f>
        <v>0</v>
      </c>
      <c r="AU12" s="78"/>
      <c r="AV12" s="84" t="str">
        <f>IF(テーブル1[[#This Row],[1年目定額取組事業費（円）]]&lt;テーブル1[[#This Row],[1年目定額取組国費要望額（円）]],"×","○")</f>
        <v>○</v>
      </c>
      <c r="AW12" s="84" t="str">
        <f>IF(テーブル1[[#This Row],[2年目定額取組事業費（円）]]&lt;テーブル1[[#This Row],[2年目定額取組国費要望額（円）]],"×","○")</f>
        <v>○</v>
      </c>
      <c r="AX12" s="84" t="str">
        <f>IF(テーブル1[[#This Row],[1年目上限額（円）]]&lt;テーブル1[[#This Row],[1年目定額取組国費要望額（円）]],"×","○")</f>
        <v>○</v>
      </c>
      <c r="AY12" s="84" t="str">
        <f>IF(テーブル1[[#This Row],[2年目上限額（円）]]&lt;テーブル1[[#This Row],[2年目定額取組国費要望額（円）]],"×","○")</f>
        <v>○</v>
      </c>
      <c r="AZ12" s="84" t="str">
        <f>IF(テーブル1[[#This Row],[1年目機械リース事業費（円）]]/2&lt;テーブル1[[#This Row],[1年目機械リース国費要望額（円）]],"×","○")</f>
        <v>○</v>
      </c>
      <c r="BA12" s="84" t="str">
        <f>IF(テーブル1[[#This Row],[2年目機械リース事業費（円）]]/2&lt;テーブル1[[#This Row],[2年目機械リース国費要望額（円）]],"×","○")</f>
        <v>○</v>
      </c>
    </row>
    <row r="13" spans="1:53" ht="24">
      <c r="B13" s="84">
        <v>3</v>
      </c>
      <c r="C13" s="84"/>
      <c r="D13" s="84"/>
      <c r="E13" s="84"/>
      <c r="F13" s="84"/>
      <c r="G13" s="84"/>
      <c r="H13" s="84"/>
      <c r="I13" s="84"/>
      <c r="J13" s="96"/>
      <c r="K13" s="96"/>
      <c r="L13" s="87"/>
      <c r="M13" s="87"/>
      <c r="N13" s="94">
        <f>SUM(テーブル1[[#This Row],[1年目ペレット施用実面積（ha）]:[1年目ペレット以外施用実面積（ha）]])</f>
        <v>0</v>
      </c>
      <c r="O13" s="104">
        <f>SUM(テーブル1[[#This Row],[1年目ペレット施用実面積（ha）]]*10*35000,テーブル1[[#This Row],[1年目ペレット以外施用実面積（ha）]]*10*30000)</f>
        <v>0</v>
      </c>
      <c r="P13" s="87"/>
      <c r="Q13" s="87"/>
      <c r="R13" s="94">
        <f>SUM(テーブル1[[#This Row],[2年目ペレット施用実面積（ha）]:[2年目ペレット以外施用実面積（ha）]])</f>
        <v>0</v>
      </c>
      <c r="S13" s="104">
        <f>SUM(テーブル1[[#This Row],[2年目ペレット施用実面積（ha）]]*10*35000,テーブル1[[#This Row],[2年目ペレット以外施用実面積（ha）]]*10*30000)</f>
        <v>0</v>
      </c>
      <c r="T13" s="104">
        <f>SUM(テーブル1[[#This Row],[1年目上限額（円）]],テーブル1[[#This Row],[2年目上限額（円）]])</f>
        <v>0</v>
      </c>
      <c r="U13" s="78"/>
      <c r="V13" s="78"/>
      <c r="W13" s="78"/>
      <c r="X13" s="78"/>
      <c r="Y13" s="78"/>
      <c r="Z13" s="78"/>
      <c r="AA13" s="78"/>
      <c r="AB13" s="78"/>
      <c r="AC13" s="79"/>
      <c r="AD13" s="78"/>
      <c r="AE13" s="78"/>
      <c r="AF13" s="101"/>
      <c r="AG13" s="101"/>
      <c r="AH13" s="101"/>
      <c r="AI13" s="101"/>
      <c r="AJ13" s="78"/>
      <c r="AK13" s="101"/>
      <c r="AL13" s="101"/>
      <c r="AM13" s="101"/>
      <c r="AN13" s="101"/>
      <c r="AO13" s="102">
        <f>SUM(テーブル1[[#This Row],[1年目定額取組事業費（円）]],テーブル1[[#This Row],[1年目機械リース事業費（円）]])</f>
        <v>0</v>
      </c>
      <c r="AP13" s="102">
        <f>SUM(テーブル1[[#This Row],[1年目定額取組国費要望額（円）]],テーブル1[[#This Row],[1年目機械リース国費要望額（円）]])</f>
        <v>0</v>
      </c>
      <c r="AQ13" s="102">
        <f>SUM(テーブル1[[#This Row],[2年目定額取組事業費（円）]],テーブル1[[#This Row],[2年目機械リース事業費（円）]])</f>
        <v>0</v>
      </c>
      <c r="AR13" s="102">
        <f>SUM(テーブル1[[#This Row],[2年目定額取組国費要望額（円）]],テーブル1[[#This Row],[2年目機械リース国費要望額（円）]])</f>
        <v>0</v>
      </c>
      <c r="AS13" s="102">
        <f>SUM(テーブル1[[#This Row],[1年目合計事業費（円）]],テーブル1[[#This Row],[2年目合計事業費（円）]])</f>
        <v>0</v>
      </c>
      <c r="AT13" s="102">
        <f>SUM(テーブル1[[#This Row],[1年目合計国費要望額（円）]],テーブル1[[#This Row],[2年目合計国費要望額（円）]])</f>
        <v>0</v>
      </c>
      <c r="AU13" s="78"/>
      <c r="AV13" s="84" t="str">
        <f>IF(テーブル1[[#This Row],[1年目定額取組事業費（円）]]&lt;テーブル1[[#This Row],[1年目定額取組国費要望額（円）]],"×","○")</f>
        <v>○</v>
      </c>
      <c r="AW13" s="84" t="str">
        <f>IF(テーブル1[[#This Row],[2年目定額取組事業費（円）]]&lt;テーブル1[[#This Row],[2年目定額取組国費要望額（円）]],"×","○")</f>
        <v>○</v>
      </c>
      <c r="AX13" s="84" t="str">
        <f>IF(テーブル1[[#This Row],[1年目上限額（円）]]&lt;テーブル1[[#This Row],[1年目定額取組国費要望額（円）]],"×","○")</f>
        <v>○</v>
      </c>
      <c r="AY13" s="84" t="str">
        <f>IF(テーブル1[[#This Row],[2年目上限額（円）]]&lt;テーブル1[[#This Row],[2年目定額取組国費要望額（円）]],"×","○")</f>
        <v>○</v>
      </c>
      <c r="AZ13" s="84" t="str">
        <f>IF(テーブル1[[#This Row],[1年目機械リース事業費（円）]]/2&lt;テーブル1[[#This Row],[1年目機械リース国費要望額（円）]],"×","○")</f>
        <v>○</v>
      </c>
      <c r="BA13" s="84" t="str">
        <f>IF(テーブル1[[#This Row],[2年目機械リース事業費（円）]]/2&lt;テーブル1[[#This Row],[2年目機械リース国費要望額（円）]],"×","○")</f>
        <v>○</v>
      </c>
    </row>
    <row r="14" spans="1:53" ht="24">
      <c r="B14" s="84">
        <v>4</v>
      </c>
      <c r="C14" s="84"/>
      <c r="D14" s="84"/>
      <c r="E14" s="84"/>
      <c r="F14" s="84"/>
      <c r="G14" s="84"/>
      <c r="H14" s="84"/>
      <c r="I14" s="84"/>
      <c r="J14" s="96"/>
      <c r="K14" s="96"/>
      <c r="L14" s="87"/>
      <c r="M14" s="87"/>
      <c r="N14" s="94">
        <f>SUM(テーブル1[[#This Row],[1年目ペレット施用実面積（ha）]:[1年目ペレット以外施用実面積（ha）]])</f>
        <v>0</v>
      </c>
      <c r="O14" s="104">
        <f>SUM(テーブル1[[#This Row],[1年目ペレット施用実面積（ha）]]*10*35000,テーブル1[[#This Row],[1年目ペレット以外施用実面積（ha）]]*10*30000)</f>
        <v>0</v>
      </c>
      <c r="P14" s="87"/>
      <c r="Q14" s="87"/>
      <c r="R14" s="94">
        <f>SUM(テーブル1[[#This Row],[2年目ペレット施用実面積（ha）]:[2年目ペレット以外施用実面積（ha）]])</f>
        <v>0</v>
      </c>
      <c r="S14" s="104">
        <f>SUM(テーブル1[[#This Row],[2年目ペレット施用実面積（ha）]]*10*35000,テーブル1[[#This Row],[2年目ペレット以外施用実面積（ha）]]*10*30000)</f>
        <v>0</v>
      </c>
      <c r="T14" s="104">
        <f>SUM(テーブル1[[#This Row],[1年目上限額（円）]],テーブル1[[#This Row],[2年目上限額（円）]])</f>
        <v>0</v>
      </c>
      <c r="U14" s="78"/>
      <c r="V14" s="78"/>
      <c r="W14" s="78"/>
      <c r="X14" s="78"/>
      <c r="Y14" s="78"/>
      <c r="Z14" s="78"/>
      <c r="AA14" s="78"/>
      <c r="AB14" s="78"/>
      <c r="AC14" s="79"/>
      <c r="AD14" s="78"/>
      <c r="AE14" s="78"/>
      <c r="AF14" s="101"/>
      <c r="AG14" s="101"/>
      <c r="AH14" s="101"/>
      <c r="AI14" s="101"/>
      <c r="AJ14" s="78"/>
      <c r="AK14" s="101"/>
      <c r="AL14" s="101"/>
      <c r="AM14" s="101"/>
      <c r="AN14" s="101"/>
      <c r="AO14" s="102">
        <f>SUM(テーブル1[[#This Row],[1年目定額取組事業費（円）]],テーブル1[[#This Row],[1年目機械リース事業費（円）]])</f>
        <v>0</v>
      </c>
      <c r="AP14" s="102">
        <f>SUM(テーブル1[[#This Row],[1年目定額取組国費要望額（円）]],テーブル1[[#This Row],[1年目機械リース国費要望額（円）]])</f>
        <v>0</v>
      </c>
      <c r="AQ14" s="102">
        <f>SUM(テーブル1[[#This Row],[2年目定額取組事業費（円）]],テーブル1[[#This Row],[2年目機械リース事業費（円）]])</f>
        <v>0</v>
      </c>
      <c r="AR14" s="102">
        <f>SUM(テーブル1[[#This Row],[2年目定額取組国費要望額（円）]],テーブル1[[#This Row],[2年目機械リース国費要望額（円）]])</f>
        <v>0</v>
      </c>
      <c r="AS14" s="102">
        <f>SUM(テーブル1[[#This Row],[1年目合計事業費（円）]],テーブル1[[#This Row],[2年目合計事業費（円）]])</f>
        <v>0</v>
      </c>
      <c r="AT14" s="102">
        <f>SUM(テーブル1[[#This Row],[1年目合計国費要望額（円）]],テーブル1[[#This Row],[2年目合計国費要望額（円）]])</f>
        <v>0</v>
      </c>
      <c r="AU14" s="78"/>
      <c r="AV14" s="84" t="str">
        <f>IF(テーブル1[[#This Row],[1年目定額取組事業費（円）]]&lt;テーブル1[[#This Row],[1年目定額取組国費要望額（円）]],"×","○")</f>
        <v>○</v>
      </c>
      <c r="AW14" s="84" t="str">
        <f>IF(テーブル1[[#This Row],[2年目定額取組事業費（円）]]&lt;テーブル1[[#This Row],[2年目定額取組国費要望額（円）]],"×","○")</f>
        <v>○</v>
      </c>
      <c r="AX14" s="84" t="str">
        <f>IF(テーブル1[[#This Row],[1年目上限額（円）]]&lt;テーブル1[[#This Row],[1年目定額取組国費要望額（円）]],"×","○")</f>
        <v>○</v>
      </c>
      <c r="AY14" s="84" t="str">
        <f>IF(テーブル1[[#This Row],[2年目上限額（円）]]&lt;テーブル1[[#This Row],[2年目定額取組国費要望額（円）]],"×","○")</f>
        <v>○</v>
      </c>
      <c r="AZ14" s="84" t="str">
        <f>IF(テーブル1[[#This Row],[1年目機械リース事業費（円）]]/2&lt;テーブル1[[#This Row],[1年目機械リース国費要望額（円）]],"×","○")</f>
        <v>○</v>
      </c>
      <c r="BA14" s="84" t="str">
        <f>IF(テーブル1[[#This Row],[2年目機械リース事業費（円）]]/2&lt;テーブル1[[#This Row],[2年目機械リース国費要望額（円）]],"×","○")</f>
        <v>○</v>
      </c>
    </row>
    <row r="15" spans="1:53" ht="24">
      <c r="B15" s="84">
        <v>5</v>
      </c>
      <c r="C15" s="84"/>
      <c r="D15" s="84"/>
      <c r="E15" s="84"/>
      <c r="F15" s="84"/>
      <c r="G15" s="84"/>
      <c r="H15" s="84"/>
      <c r="I15" s="84"/>
      <c r="J15" s="96"/>
      <c r="K15" s="96"/>
      <c r="L15" s="87"/>
      <c r="M15" s="87"/>
      <c r="N15" s="94">
        <f>SUM(テーブル1[[#This Row],[1年目ペレット施用実面積（ha）]:[1年目ペレット以外施用実面積（ha）]])</f>
        <v>0</v>
      </c>
      <c r="O15" s="104">
        <f>SUM(テーブル1[[#This Row],[1年目ペレット施用実面積（ha）]]*10*35000,テーブル1[[#This Row],[1年目ペレット以外施用実面積（ha）]]*10*30000)</f>
        <v>0</v>
      </c>
      <c r="P15" s="87"/>
      <c r="Q15" s="87"/>
      <c r="R15" s="94">
        <f>SUM(テーブル1[[#This Row],[2年目ペレット施用実面積（ha）]:[2年目ペレット以外施用実面積（ha）]])</f>
        <v>0</v>
      </c>
      <c r="S15" s="104">
        <f>SUM(テーブル1[[#This Row],[2年目ペレット施用実面積（ha）]]*10*35000,テーブル1[[#This Row],[2年目ペレット以外施用実面積（ha）]]*10*30000)</f>
        <v>0</v>
      </c>
      <c r="T15" s="104">
        <f>SUM(テーブル1[[#This Row],[1年目上限額（円）]],テーブル1[[#This Row],[2年目上限額（円）]])</f>
        <v>0</v>
      </c>
      <c r="U15" s="78"/>
      <c r="V15" s="78"/>
      <c r="W15" s="78"/>
      <c r="X15" s="78"/>
      <c r="Y15" s="78"/>
      <c r="Z15" s="78"/>
      <c r="AA15" s="78"/>
      <c r="AB15" s="78"/>
      <c r="AC15" s="79"/>
      <c r="AD15" s="78"/>
      <c r="AE15" s="78"/>
      <c r="AF15" s="101"/>
      <c r="AG15" s="101"/>
      <c r="AH15" s="101"/>
      <c r="AI15" s="101"/>
      <c r="AJ15" s="78"/>
      <c r="AK15" s="101"/>
      <c r="AL15" s="101"/>
      <c r="AM15" s="101"/>
      <c r="AN15" s="101"/>
      <c r="AO15" s="102">
        <f>SUM(テーブル1[[#This Row],[1年目定額取組事業費（円）]],テーブル1[[#This Row],[1年目機械リース事業費（円）]])</f>
        <v>0</v>
      </c>
      <c r="AP15" s="102">
        <f>SUM(テーブル1[[#This Row],[1年目定額取組国費要望額（円）]],テーブル1[[#This Row],[1年目機械リース国費要望額（円）]])</f>
        <v>0</v>
      </c>
      <c r="AQ15" s="102">
        <f>SUM(テーブル1[[#This Row],[2年目定額取組事業費（円）]],テーブル1[[#This Row],[2年目機械リース事業費（円）]])</f>
        <v>0</v>
      </c>
      <c r="AR15" s="102">
        <f>SUM(テーブル1[[#This Row],[2年目定額取組国費要望額（円）]],テーブル1[[#This Row],[2年目機械リース国費要望額（円）]])</f>
        <v>0</v>
      </c>
      <c r="AS15" s="102">
        <f>SUM(テーブル1[[#This Row],[1年目合計事業費（円）]],テーブル1[[#This Row],[2年目合計事業費（円）]])</f>
        <v>0</v>
      </c>
      <c r="AT15" s="102">
        <f>SUM(テーブル1[[#This Row],[1年目合計国費要望額（円）]],テーブル1[[#This Row],[2年目合計国費要望額（円）]])</f>
        <v>0</v>
      </c>
      <c r="AU15" s="78"/>
      <c r="AV15" s="84" t="str">
        <f>IF(テーブル1[[#This Row],[1年目定額取組事業費（円）]]&lt;テーブル1[[#This Row],[1年目定額取組国費要望額（円）]],"×","○")</f>
        <v>○</v>
      </c>
      <c r="AW15" s="84" t="str">
        <f>IF(テーブル1[[#This Row],[2年目定額取組事業費（円）]]&lt;テーブル1[[#This Row],[2年目定額取組国費要望額（円）]],"×","○")</f>
        <v>○</v>
      </c>
      <c r="AX15" s="84" t="str">
        <f>IF(テーブル1[[#This Row],[1年目上限額（円）]]&lt;テーブル1[[#This Row],[1年目定額取組国費要望額（円）]],"×","○")</f>
        <v>○</v>
      </c>
      <c r="AY15" s="84" t="str">
        <f>IF(テーブル1[[#This Row],[2年目上限額（円）]]&lt;テーブル1[[#This Row],[2年目定額取組国費要望額（円）]],"×","○")</f>
        <v>○</v>
      </c>
      <c r="AZ15" s="84" t="str">
        <f>IF(テーブル1[[#This Row],[1年目機械リース事業費（円）]]/2&lt;テーブル1[[#This Row],[1年目機械リース国費要望額（円）]],"×","○")</f>
        <v>○</v>
      </c>
      <c r="BA15" s="84" t="str">
        <f>IF(テーブル1[[#This Row],[2年目機械リース事業費（円）]]/2&lt;テーブル1[[#This Row],[2年目機械リース国費要望額（円）]],"×","○")</f>
        <v>○</v>
      </c>
    </row>
    <row r="16" spans="1:53" ht="24">
      <c r="B16" s="84">
        <v>6</v>
      </c>
      <c r="C16" s="84"/>
      <c r="D16" s="84"/>
      <c r="E16" s="84"/>
      <c r="F16" s="84"/>
      <c r="G16" s="84"/>
      <c r="H16" s="84"/>
      <c r="I16" s="84"/>
      <c r="J16" s="96"/>
      <c r="K16" s="96"/>
      <c r="L16" s="87"/>
      <c r="M16" s="87"/>
      <c r="N16" s="94">
        <f>SUM(テーブル1[[#This Row],[1年目ペレット施用実面積（ha）]:[1年目ペレット以外施用実面積（ha）]])</f>
        <v>0</v>
      </c>
      <c r="O16" s="104">
        <f>SUM(テーブル1[[#This Row],[1年目ペレット施用実面積（ha）]]*10*35000,テーブル1[[#This Row],[1年目ペレット以外施用実面積（ha）]]*10*30000)</f>
        <v>0</v>
      </c>
      <c r="P16" s="87"/>
      <c r="Q16" s="87"/>
      <c r="R16" s="94">
        <f>SUM(テーブル1[[#This Row],[2年目ペレット施用実面積（ha）]:[2年目ペレット以外施用実面積（ha）]])</f>
        <v>0</v>
      </c>
      <c r="S16" s="104">
        <f>SUM(テーブル1[[#This Row],[2年目ペレット施用実面積（ha）]]*10*35000,テーブル1[[#This Row],[2年目ペレット以外施用実面積（ha）]]*10*30000)</f>
        <v>0</v>
      </c>
      <c r="T16" s="104">
        <f>SUM(テーブル1[[#This Row],[1年目上限額（円）]],テーブル1[[#This Row],[2年目上限額（円）]])</f>
        <v>0</v>
      </c>
      <c r="U16" s="78"/>
      <c r="V16" s="78"/>
      <c r="W16" s="78"/>
      <c r="X16" s="78"/>
      <c r="Y16" s="78"/>
      <c r="Z16" s="78"/>
      <c r="AA16" s="78"/>
      <c r="AB16" s="78"/>
      <c r="AC16" s="79"/>
      <c r="AD16" s="78"/>
      <c r="AE16" s="78"/>
      <c r="AF16" s="101"/>
      <c r="AG16" s="101"/>
      <c r="AH16" s="101"/>
      <c r="AI16" s="101"/>
      <c r="AJ16" s="78"/>
      <c r="AK16" s="101"/>
      <c r="AL16" s="101"/>
      <c r="AM16" s="101"/>
      <c r="AN16" s="101"/>
      <c r="AO16" s="102">
        <f>SUM(テーブル1[[#This Row],[1年目定額取組事業費（円）]],テーブル1[[#This Row],[1年目機械リース事業費（円）]])</f>
        <v>0</v>
      </c>
      <c r="AP16" s="102">
        <f>SUM(テーブル1[[#This Row],[1年目定額取組国費要望額（円）]],テーブル1[[#This Row],[1年目機械リース国費要望額（円）]])</f>
        <v>0</v>
      </c>
      <c r="AQ16" s="102">
        <f>SUM(テーブル1[[#This Row],[2年目定額取組事業費（円）]],テーブル1[[#This Row],[2年目機械リース事業費（円）]])</f>
        <v>0</v>
      </c>
      <c r="AR16" s="102">
        <f>SUM(テーブル1[[#This Row],[2年目定額取組国費要望額（円）]],テーブル1[[#This Row],[2年目機械リース国費要望額（円）]])</f>
        <v>0</v>
      </c>
      <c r="AS16" s="102">
        <f>SUM(テーブル1[[#This Row],[1年目合計事業費（円）]],テーブル1[[#This Row],[2年目合計事業費（円）]])</f>
        <v>0</v>
      </c>
      <c r="AT16" s="102">
        <f>SUM(テーブル1[[#This Row],[1年目合計国費要望額（円）]],テーブル1[[#This Row],[2年目合計国費要望額（円）]])</f>
        <v>0</v>
      </c>
      <c r="AU16" s="78"/>
      <c r="AV16" s="84" t="str">
        <f>IF(テーブル1[[#This Row],[1年目定額取組事業費（円）]]&lt;テーブル1[[#This Row],[1年目定額取組国費要望額（円）]],"×","○")</f>
        <v>○</v>
      </c>
      <c r="AW16" s="84" t="str">
        <f>IF(テーブル1[[#This Row],[2年目定額取組事業費（円）]]&lt;テーブル1[[#This Row],[2年目定額取組国費要望額（円）]],"×","○")</f>
        <v>○</v>
      </c>
      <c r="AX16" s="84" t="str">
        <f>IF(テーブル1[[#This Row],[1年目上限額（円）]]&lt;テーブル1[[#This Row],[1年目定額取組国費要望額（円）]],"×","○")</f>
        <v>○</v>
      </c>
      <c r="AY16" s="84" t="str">
        <f>IF(テーブル1[[#This Row],[2年目上限額（円）]]&lt;テーブル1[[#This Row],[2年目定額取組国費要望額（円）]],"×","○")</f>
        <v>○</v>
      </c>
      <c r="AZ16" s="84" t="str">
        <f>IF(テーブル1[[#This Row],[1年目機械リース事業費（円）]]/2&lt;テーブル1[[#This Row],[1年目機械リース国費要望額（円）]],"×","○")</f>
        <v>○</v>
      </c>
      <c r="BA16" s="84" t="str">
        <f>IF(テーブル1[[#This Row],[2年目機械リース事業費（円）]]/2&lt;テーブル1[[#This Row],[2年目機械リース国費要望額（円）]],"×","○")</f>
        <v>○</v>
      </c>
    </row>
    <row r="17" spans="1:53" ht="24">
      <c r="B17" s="84">
        <v>7</v>
      </c>
      <c r="C17" s="84"/>
      <c r="D17" s="84"/>
      <c r="E17" s="84"/>
      <c r="F17" s="84"/>
      <c r="G17" s="84"/>
      <c r="H17" s="84"/>
      <c r="I17" s="84"/>
      <c r="J17" s="96"/>
      <c r="K17" s="96"/>
      <c r="L17" s="87"/>
      <c r="M17" s="87"/>
      <c r="N17" s="94">
        <f>SUM(テーブル1[[#This Row],[1年目ペレット施用実面積（ha）]:[1年目ペレット以外施用実面積（ha）]])</f>
        <v>0</v>
      </c>
      <c r="O17" s="104">
        <f>SUM(テーブル1[[#This Row],[1年目ペレット施用実面積（ha）]]*10*35000,テーブル1[[#This Row],[1年目ペレット以外施用実面積（ha）]]*10*30000)</f>
        <v>0</v>
      </c>
      <c r="P17" s="87"/>
      <c r="Q17" s="87"/>
      <c r="R17" s="94">
        <f>SUM(テーブル1[[#This Row],[2年目ペレット施用実面積（ha）]:[2年目ペレット以外施用実面積（ha）]])</f>
        <v>0</v>
      </c>
      <c r="S17" s="104">
        <f>SUM(テーブル1[[#This Row],[2年目ペレット施用実面積（ha）]]*10*35000,テーブル1[[#This Row],[2年目ペレット以外施用実面積（ha）]]*10*30000)</f>
        <v>0</v>
      </c>
      <c r="T17" s="104">
        <f>SUM(テーブル1[[#This Row],[1年目上限額（円）]],テーブル1[[#This Row],[2年目上限額（円）]])</f>
        <v>0</v>
      </c>
      <c r="U17" s="78"/>
      <c r="V17" s="78"/>
      <c r="W17" s="78"/>
      <c r="X17" s="78"/>
      <c r="Y17" s="78"/>
      <c r="Z17" s="78"/>
      <c r="AA17" s="78"/>
      <c r="AB17" s="78"/>
      <c r="AC17" s="79"/>
      <c r="AD17" s="78"/>
      <c r="AE17" s="78"/>
      <c r="AF17" s="101"/>
      <c r="AG17" s="101"/>
      <c r="AH17" s="101"/>
      <c r="AI17" s="101"/>
      <c r="AJ17" s="78"/>
      <c r="AK17" s="101"/>
      <c r="AL17" s="101"/>
      <c r="AM17" s="101"/>
      <c r="AN17" s="101"/>
      <c r="AO17" s="102">
        <f>SUM(テーブル1[[#This Row],[1年目定額取組事業費（円）]],テーブル1[[#This Row],[1年目機械リース事業費（円）]])</f>
        <v>0</v>
      </c>
      <c r="AP17" s="102">
        <f>SUM(テーブル1[[#This Row],[1年目定額取組国費要望額（円）]],テーブル1[[#This Row],[1年目機械リース国費要望額（円）]])</f>
        <v>0</v>
      </c>
      <c r="AQ17" s="102">
        <f>SUM(テーブル1[[#This Row],[2年目定額取組事業費（円）]],テーブル1[[#This Row],[2年目機械リース事業費（円）]])</f>
        <v>0</v>
      </c>
      <c r="AR17" s="102">
        <f>SUM(テーブル1[[#This Row],[2年目定額取組国費要望額（円）]],テーブル1[[#This Row],[2年目機械リース国費要望額（円）]])</f>
        <v>0</v>
      </c>
      <c r="AS17" s="102">
        <f>SUM(テーブル1[[#This Row],[1年目合計事業費（円）]],テーブル1[[#This Row],[2年目合計事業費（円）]])</f>
        <v>0</v>
      </c>
      <c r="AT17" s="102">
        <f>SUM(テーブル1[[#This Row],[1年目合計国費要望額（円）]],テーブル1[[#This Row],[2年目合計国費要望額（円）]])</f>
        <v>0</v>
      </c>
      <c r="AU17" s="78"/>
      <c r="AV17" s="84" t="str">
        <f>IF(テーブル1[[#This Row],[1年目定額取組事業費（円）]]&lt;テーブル1[[#This Row],[1年目定額取組国費要望額（円）]],"×","○")</f>
        <v>○</v>
      </c>
      <c r="AW17" s="84" t="str">
        <f>IF(テーブル1[[#This Row],[2年目定額取組事業費（円）]]&lt;テーブル1[[#This Row],[2年目定額取組国費要望額（円）]],"×","○")</f>
        <v>○</v>
      </c>
      <c r="AX17" s="84" t="str">
        <f>IF(テーブル1[[#This Row],[1年目上限額（円）]]&lt;テーブル1[[#This Row],[1年目定額取組国費要望額（円）]],"×","○")</f>
        <v>○</v>
      </c>
      <c r="AY17" s="84" t="str">
        <f>IF(テーブル1[[#This Row],[2年目上限額（円）]]&lt;テーブル1[[#This Row],[2年目定額取組国費要望額（円）]],"×","○")</f>
        <v>○</v>
      </c>
      <c r="AZ17" s="84" t="str">
        <f>IF(テーブル1[[#This Row],[1年目機械リース事業費（円）]]/2&lt;テーブル1[[#This Row],[1年目機械リース国費要望額（円）]],"×","○")</f>
        <v>○</v>
      </c>
      <c r="BA17" s="84" t="str">
        <f>IF(テーブル1[[#This Row],[2年目機械リース事業費（円）]]/2&lt;テーブル1[[#This Row],[2年目機械リース国費要望額（円）]],"×","○")</f>
        <v>○</v>
      </c>
    </row>
    <row r="18" spans="1:53" ht="24">
      <c r="B18" s="84">
        <v>8</v>
      </c>
      <c r="C18" s="84"/>
      <c r="D18" s="84"/>
      <c r="E18" s="84"/>
      <c r="F18" s="84"/>
      <c r="G18" s="84"/>
      <c r="H18" s="84"/>
      <c r="I18" s="84"/>
      <c r="J18" s="96"/>
      <c r="K18" s="96"/>
      <c r="L18" s="87"/>
      <c r="M18" s="87"/>
      <c r="N18" s="94">
        <f>SUM(テーブル1[[#This Row],[1年目ペレット施用実面積（ha）]:[1年目ペレット以外施用実面積（ha）]])</f>
        <v>0</v>
      </c>
      <c r="O18" s="104">
        <f>SUM(テーブル1[[#This Row],[1年目ペレット施用実面積（ha）]]*10*35000,テーブル1[[#This Row],[1年目ペレット以外施用実面積（ha）]]*10*30000)</f>
        <v>0</v>
      </c>
      <c r="P18" s="87"/>
      <c r="Q18" s="87"/>
      <c r="R18" s="94">
        <f>SUM(テーブル1[[#This Row],[2年目ペレット施用実面積（ha）]:[2年目ペレット以外施用実面積（ha）]])</f>
        <v>0</v>
      </c>
      <c r="S18" s="104">
        <f>SUM(テーブル1[[#This Row],[2年目ペレット施用実面積（ha）]]*10*35000,テーブル1[[#This Row],[2年目ペレット以外施用実面積（ha）]]*10*30000)</f>
        <v>0</v>
      </c>
      <c r="T18" s="104">
        <f>SUM(テーブル1[[#This Row],[1年目上限額（円）]],テーブル1[[#This Row],[2年目上限額（円）]])</f>
        <v>0</v>
      </c>
      <c r="U18" s="78"/>
      <c r="V18" s="78"/>
      <c r="W18" s="78"/>
      <c r="X18" s="78"/>
      <c r="Y18" s="78"/>
      <c r="Z18" s="78"/>
      <c r="AA18" s="78"/>
      <c r="AB18" s="78"/>
      <c r="AC18" s="79"/>
      <c r="AD18" s="78"/>
      <c r="AE18" s="78"/>
      <c r="AF18" s="101"/>
      <c r="AG18" s="101"/>
      <c r="AH18" s="101"/>
      <c r="AI18" s="101"/>
      <c r="AJ18" s="78"/>
      <c r="AK18" s="101"/>
      <c r="AL18" s="101"/>
      <c r="AM18" s="101"/>
      <c r="AN18" s="101"/>
      <c r="AO18" s="102">
        <f>SUM(テーブル1[[#This Row],[1年目定額取組事業費（円）]],テーブル1[[#This Row],[1年目機械リース事業費（円）]])</f>
        <v>0</v>
      </c>
      <c r="AP18" s="102">
        <f>SUM(テーブル1[[#This Row],[1年目定額取組国費要望額（円）]],テーブル1[[#This Row],[1年目機械リース国費要望額（円）]])</f>
        <v>0</v>
      </c>
      <c r="AQ18" s="102">
        <f>SUM(テーブル1[[#This Row],[2年目定額取組事業費（円）]],テーブル1[[#This Row],[2年目機械リース事業費（円）]])</f>
        <v>0</v>
      </c>
      <c r="AR18" s="102">
        <f>SUM(テーブル1[[#This Row],[2年目定額取組国費要望額（円）]],テーブル1[[#This Row],[2年目機械リース国費要望額（円）]])</f>
        <v>0</v>
      </c>
      <c r="AS18" s="102">
        <f>SUM(テーブル1[[#This Row],[1年目合計事業費（円）]],テーブル1[[#This Row],[2年目合計事業費（円）]])</f>
        <v>0</v>
      </c>
      <c r="AT18" s="102">
        <f>SUM(テーブル1[[#This Row],[1年目合計国費要望額（円）]],テーブル1[[#This Row],[2年目合計国費要望額（円）]])</f>
        <v>0</v>
      </c>
      <c r="AU18" s="78"/>
      <c r="AV18" s="84" t="str">
        <f>IF(テーブル1[[#This Row],[1年目定額取組事業費（円）]]&lt;テーブル1[[#This Row],[1年目定額取組国費要望額（円）]],"×","○")</f>
        <v>○</v>
      </c>
      <c r="AW18" s="84" t="str">
        <f>IF(テーブル1[[#This Row],[2年目定額取組事業費（円）]]&lt;テーブル1[[#This Row],[2年目定額取組国費要望額（円）]],"×","○")</f>
        <v>○</v>
      </c>
      <c r="AX18" s="84" t="str">
        <f>IF(テーブル1[[#This Row],[1年目上限額（円）]]&lt;テーブル1[[#This Row],[1年目定額取組国費要望額（円）]],"×","○")</f>
        <v>○</v>
      </c>
      <c r="AY18" s="84" t="str">
        <f>IF(テーブル1[[#This Row],[2年目上限額（円）]]&lt;テーブル1[[#This Row],[2年目定額取組国費要望額（円）]],"×","○")</f>
        <v>○</v>
      </c>
      <c r="AZ18" s="84" t="str">
        <f>IF(テーブル1[[#This Row],[1年目機械リース事業費（円）]]/2&lt;テーブル1[[#This Row],[1年目機械リース国費要望額（円）]],"×","○")</f>
        <v>○</v>
      </c>
      <c r="BA18" s="84" t="str">
        <f>IF(テーブル1[[#This Row],[2年目機械リース事業費（円）]]/2&lt;テーブル1[[#This Row],[2年目機械リース国費要望額（円）]],"×","○")</f>
        <v>○</v>
      </c>
    </row>
    <row r="19" spans="1:53" ht="24">
      <c r="B19" s="84">
        <v>9</v>
      </c>
      <c r="C19" s="84"/>
      <c r="D19" s="84"/>
      <c r="E19" s="84"/>
      <c r="F19" s="84"/>
      <c r="G19" s="84"/>
      <c r="H19" s="84"/>
      <c r="I19" s="84"/>
      <c r="J19" s="96"/>
      <c r="K19" s="96"/>
      <c r="L19" s="87"/>
      <c r="M19" s="87"/>
      <c r="N19" s="94">
        <f>SUM(テーブル1[[#This Row],[1年目ペレット施用実面積（ha）]:[1年目ペレット以外施用実面積（ha）]])</f>
        <v>0</v>
      </c>
      <c r="O19" s="104">
        <f>SUM(テーブル1[[#This Row],[1年目ペレット施用実面積（ha）]]*10*35000,テーブル1[[#This Row],[1年目ペレット以外施用実面積（ha）]]*10*30000)</f>
        <v>0</v>
      </c>
      <c r="P19" s="87"/>
      <c r="Q19" s="87"/>
      <c r="R19" s="94">
        <f>SUM(テーブル1[[#This Row],[2年目ペレット施用実面積（ha）]:[2年目ペレット以外施用実面積（ha）]])</f>
        <v>0</v>
      </c>
      <c r="S19" s="104">
        <f>SUM(テーブル1[[#This Row],[2年目ペレット施用実面積（ha）]]*10*35000,テーブル1[[#This Row],[2年目ペレット以外施用実面積（ha）]]*10*30000)</f>
        <v>0</v>
      </c>
      <c r="T19" s="104">
        <f>SUM(テーブル1[[#This Row],[1年目上限額（円）]],テーブル1[[#This Row],[2年目上限額（円）]])</f>
        <v>0</v>
      </c>
      <c r="U19" s="78"/>
      <c r="V19" s="78"/>
      <c r="W19" s="78"/>
      <c r="X19" s="78"/>
      <c r="Y19" s="78"/>
      <c r="Z19" s="78"/>
      <c r="AA19" s="78"/>
      <c r="AB19" s="78"/>
      <c r="AC19" s="79"/>
      <c r="AD19" s="78"/>
      <c r="AE19" s="78"/>
      <c r="AF19" s="101"/>
      <c r="AG19" s="101"/>
      <c r="AH19" s="101"/>
      <c r="AI19" s="101"/>
      <c r="AJ19" s="78"/>
      <c r="AK19" s="101"/>
      <c r="AL19" s="101"/>
      <c r="AM19" s="101"/>
      <c r="AN19" s="101"/>
      <c r="AO19" s="102">
        <f>SUM(テーブル1[[#This Row],[1年目定額取組事業費（円）]],テーブル1[[#This Row],[1年目機械リース事業費（円）]])</f>
        <v>0</v>
      </c>
      <c r="AP19" s="102">
        <f>SUM(テーブル1[[#This Row],[1年目定額取組国費要望額（円）]],テーブル1[[#This Row],[1年目機械リース国費要望額（円）]])</f>
        <v>0</v>
      </c>
      <c r="AQ19" s="102">
        <f>SUM(テーブル1[[#This Row],[2年目定額取組事業費（円）]],テーブル1[[#This Row],[2年目機械リース事業費（円）]])</f>
        <v>0</v>
      </c>
      <c r="AR19" s="102">
        <f>SUM(テーブル1[[#This Row],[2年目定額取組国費要望額（円）]],テーブル1[[#This Row],[2年目機械リース国費要望額（円）]])</f>
        <v>0</v>
      </c>
      <c r="AS19" s="102">
        <f>SUM(テーブル1[[#This Row],[1年目合計事業費（円）]],テーブル1[[#This Row],[2年目合計事業費（円）]])</f>
        <v>0</v>
      </c>
      <c r="AT19" s="102">
        <f>SUM(テーブル1[[#This Row],[1年目合計国費要望額（円）]],テーブル1[[#This Row],[2年目合計国費要望額（円）]])</f>
        <v>0</v>
      </c>
      <c r="AU19" s="78"/>
      <c r="AV19" s="84" t="str">
        <f>IF(テーブル1[[#This Row],[1年目定額取組事業費（円）]]&lt;テーブル1[[#This Row],[1年目定額取組国費要望額（円）]],"×","○")</f>
        <v>○</v>
      </c>
      <c r="AW19" s="84" t="str">
        <f>IF(テーブル1[[#This Row],[2年目定額取組事業費（円）]]&lt;テーブル1[[#This Row],[2年目定額取組国費要望額（円）]],"×","○")</f>
        <v>○</v>
      </c>
      <c r="AX19" s="84" t="str">
        <f>IF(テーブル1[[#This Row],[1年目上限額（円）]]&lt;テーブル1[[#This Row],[1年目定額取組国費要望額（円）]],"×","○")</f>
        <v>○</v>
      </c>
      <c r="AY19" s="84" t="str">
        <f>IF(テーブル1[[#This Row],[2年目上限額（円）]]&lt;テーブル1[[#This Row],[2年目定額取組国費要望額（円）]],"×","○")</f>
        <v>○</v>
      </c>
      <c r="AZ19" s="84" t="str">
        <f>IF(テーブル1[[#This Row],[1年目機械リース事業費（円）]]/2&lt;テーブル1[[#This Row],[1年目機械リース国費要望額（円）]],"×","○")</f>
        <v>○</v>
      </c>
      <c r="BA19" s="84" t="str">
        <f>IF(テーブル1[[#This Row],[2年目機械リース事業費（円）]]/2&lt;テーブル1[[#This Row],[2年目機械リース国費要望額（円）]],"×","○")</f>
        <v>○</v>
      </c>
    </row>
    <row r="20" spans="1:53" ht="24">
      <c r="B20" s="84">
        <v>10</v>
      </c>
      <c r="C20" s="84"/>
      <c r="D20" s="84"/>
      <c r="E20" s="84"/>
      <c r="F20" s="84"/>
      <c r="G20" s="84"/>
      <c r="H20" s="84"/>
      <c r="I20" s="84"/>
      <c r="J20" s="96"/>
      <c r="K20" s="96"/>
      <c r="L20" s="87"/>
      <c r="M20" s="87"/>
      <c r="N20" s="94">
        <f>SUM(テーブル1[[#This Row],[1年目ペレット施用実面積（ha）]:[1年目ペレット以外施用実面積（ha）]])</f>
        <v>0</v>
      </c>
      <c r="O20" s="104">
        <f>SUM(テーブル1[[#This Row],[1年目ペレット施用実面積（ha）]]*10*35000,テーブル1[[#This Row],[1年目ペレット以外施用実面積（ha）]]*10*30000)</f>
        <v>0</v>
      </c>
      <c r="P20" s="87"/>
      <c r="Q20" s="87"/>
      <c r="R20" s="94">
        <f>SUM(テーブル1[[#This Row],[2年目ペレット施用実面積（ha）]:[2年目ペレット以外施用実面積（ha）]])</f>
        <v>0</v>
      </c>
      <c r="S20" s="104">
        <f>SUM(テーブル1[[#This Row],[2年目ペレット施用実面積（ha）]]*10*35000,テーブル1[[#This Row],[2年目ペレット以外施用実面積（ha）]]*10*30000)</f>
        <v>0</v>
      </c>
      <c r="T20" s="104">
        <f>SUM(テーブル1[[#This Row],[1年目上限額（円）]],テーブル1[[#This Row],[2年目上限額（円）]])</f>
        <v>0</v>
      </c>
      <c r="U20" s="78"/>
      <c r="V20" s="78"/>
      <c r="W20" s="78"/>
      <c r="X20" s="78"/>
      <c r="Y20" s="78"/>
      <c r="Z20" s="78"/>
      <c r="AA20" s="78"/>
      <c r="AB20" s="78"/>
      <c r="AC20" s="79"/>
      <c r="AD20" s="78"/>
      <c r="AE20" s="78"/>
      <c r="AF20" s="101"/>
      <c r="AG20" s="101"/>
      <c r="AH20" s="101"/>
      <c r="AI20" s="101"/>
      <c r="AJ20" s="78"/>
      <c r="AK20" s="101"/>
      <c r="AL20" s="101"/>
      <c r="AM20" s="101"/>
      <c r="AN20" s="101"/>
      <c r="AO20" s="102">
        <f>SUM(テーブル1[[#This Row],[1年目定額取組事業費（円）]],テーブル1[[#This Row],[1年目機械リース事業費（円）]])</f>
        <v>0</v>
      </c>
      <c r="AP20" s="102">
        <f>SUM(テーブル1[[#This Row],[1年目定額取組国費要望額（円）]],テーブル1[[#This Row],[1年目機械リース国費要望額（円）]])</f>
        <v>0</v>
      </c>
      <c r="AQ20" s="102">
        <f>SUM(テーブル1[[#This Row],[2年目定額取組事業費（円）]],テーブル1[[#This Row],[2年目機械リース事業費（円）]])</f>
        <v>0</v>
      </c>
      <c r="AR20" s="102">
        <f>SUM(テーブル1[[#This Row],[2年目定額取組国費要望額（円）]],テーブル1[[#This Row],[2年目機械リース国費要望額（円）]])</f>
        <v>0</v>
      </c>
      <c r="AS20" s="102">
        <f>SUM(テーブル1[[#This Row],[1年目合計事業費（円）]],テーブル1[[#This Row],[2年目合計事業費（円）]])</f>
        <v>0</v>
      </c>
      <c r="AT20" s="102">
        <f>SUM(テーブル1[[#This Row],[1年目合計国費要望額（円）]],テーブル1[[#This Row],[2年目合計国費要望額（円）]])</f>
        <v>0</v>
      </c>
      <c r="AU20" s="78"/>
      <c r="AV20" s="84" t="str">
        <f>IF(テーブル1[[#This Row],[1年目定額取組事業費（円）]]&lt;テーブル1[[#This Row],[1年目定額取組国費要望額（円）]],"×","○")</f>
        <v>○</v>
      </c>
      <c r="AW20" s="84" t="str">
        <f>IF(テーブル1[[#This Row],[2年目定額取組事業費（円）]]&lt;テーブル1[[#This Row],[2年目定額取組国費要望額（円）]],"×","○")</f>
        <v>○</v>
      </c>
      <c r="AX20" s="84" t="str">
        <f>IF(テーブル1[[#This Row],[1年目上限額（円）]]&lt;テーブル1[[#This Row],[1年目定額取組国費要望額（円）]],"×","○")</f>
        <v>○</v>
      </c>
      <c r="AY20" s="84" t="str">
        <f>IF(テーブル1[[#This Row],[2年目上限額（円）]]&lt;テーブル1[[#This Row],[2年目定額取組国費要望額（円）]],"×","○")</f>
        <v>○</v>
      </c>
      <c r="AZ20" s="84" t="str">
        <f>IF(テーブル1[[#This Row],[1年目機械リース事業費（円）]]/2&lt;テーブル1[[#This Row],[1年目機械リース国費要望額（円）]],"×","○")</f>
        <v>○</v>
      </c>
      <c r="BA20" s="84" t="str">
        <f>IF(テーブル1[[#This Row],[2年目機械リース事業費（円）]]/2&lt;テーブル1[[#This Row],[2年目機械リース国費要望額（円）]],"×","○")</f>
        <v>○</v>
      </c>
    </row>
    <row r="22" spans="1:53" ht="18.75">
      <c r="A22" s="98" t="s">
        <v>176</v>
      </c>
    </row>
    <row r="23" spans="1:53" ht="18.75">
      <c r="A23" s="98" t="s">
        <v>217</v>
      </c>
    </row>
    <row r="24" spans="1:53" ht="18.75">
      <c r="A24" s="98" t="s">
        <v>263</v>
      </c>
    </row>
    <row r="25" spans="1:53" ht="18.75">
      <c r="A25" s="98" t="s">
        <v>197</v>
      </c>
    </row>
    <row r="26" spans="1:53" ht="18.75">
      <c r="A26" s="105" t="s">
        <v>264</v>
      </c>
    </row>
    <row r="27" spans="1:53" ht="18.75">
      <c r="A27" s="98" t="s">
        <v>188</v>
      </c>
    </row>
    <row r="28" spans="1:53" ht="18.75">
      <c r="A28" s="98" t="s">
        <v>213</v>
      </c>
    </row>
    <row r="29" spans="1:53" ht="18.75">
      <c r="A29" s="98" t="s">
        <v>200</v>
      </c>
      <c r="F29" s="92" t="s">
        <v>196</v>
      </c>
    </row>
    <row r="30" spans="1:53" ht="18.75">
      <c r="A30" s="98" t="s">
        <v>179</v>
      </c>
    </row>
    <row r="31" spans="1:53" ht="18.75">
      <c r="A31" s="98" t="s">
        <v>214</v>
      </c>
    </row>
    <row r="32" spans="1:53" ht="18.75">
      <c r="A32" s="98" t="s">
        <v>215</v>
      </c>
    </row>
    <row r="33" spans="1:1" ht="18.75">
      <c r="A33" s="98" t="s">
        <v>216</v>
      </c>
    </row>
  </sheetData>
  <mergeCells count="63">
    <mergeCell ref="AX5:AX8"/>
    <mergeCell ref="AY5:AY8"/>
    <mergeCell ref="E4:E8"/>
    <mergeCell ref="D4:D8"/>
    <mergeCell ref="C4:C8"/>
    <mergeCell ref="AU4:AU8"/>
    <mergeCell ref="Y7:Z7"/>
    <mergeCell ref="W7:X7"/>
    <mergeCell ref="U7:V7"/>
    <mergeCell ref="AC7:AD7"/>
    <mergeCell ref="AC6:AD6"/>
    <mergeCell ref="N6:N8"/>
    <mergeCell ref="T5:T8"/>
    <mergeCell ref="O6:O8"/>
    <mergeCell ref="L5:O5"/>
    <mergeCell ref="S6:S8"/>
    <mergeCell ref="B4:B8"/>
    <mergeCell ref="J4:K4"/>
    <mergeCell ref="J5:J8"/>
    <mergeCell ref="K5:K8"/>
    <mergeCell ref="H4:H8"/>
    <mergeCell ref="G4:G8"/>
    <mergeCell ref="I4:I8"/>
    <mergeCell ref="F4:F8"/>
    <mergeCell ref="L4:T4"/>
    <mergeCell ref="AF6:AG6"/>
    <mergeCell ref="AH6:AI6"/>
    <mergeCell ref="AF7:AF8"/>
    <mergeCell ref="AG7:AG8"/>
    <mergeCell ref="AH7:AH8"/>
    <mergeCell ref="AI7:AI8"/>
    <mergeCell ref="U5:AI5"/>
    <mergeCell ref="P5:S5"/>
    <mergeCell ref="L6:L8"/>
    <mergeCell ref="M6:M8"/>
    <mergeCell ref="P6:P8"/>
    <mergeCell ref="Q6:Q8"/>
    <mergeCell ref="R6:R8"/>
    <mergeCell ref="AA7:AB7"/>
    <mergeCell ref="U4:AN4"/>
    <mergeCell ref="AO4:AP4"/>
    <mergeCell ref="AK6:AL6"/>
    <mergeCell ref="AM6:AN6"/>
    <mergeCell ref="AK7:AK8"/>
    <mergeCell ref="AL7:AL8"/>
    <mergeCell ref="AM7:AM8"/>
    <mergeCell ref="AN7:AN8"/>
    <mergeCell ref="U6:AB6"/>
    <mergeCell ref="A2:X2"/>
    <mergeCell ref="AV5:AV8"/>
    <mergeCell ref="AV4:BA4"/>
    <mergeCell ref="AW5:AW8"/>
    <mergeCell ref="AZ5:AZ8"/>
    <mergeCell ref="BA5:BA8"/>
    <mergeCell ref="AQ4:AR4"/>
    <mergeCell ref="AS4:AT4"/>
    <mergeCell ref="AO5:AO8"/>
    <mergeCell ref="AP5:AP8"/>
    <mergeCell ref="AQ5:AQ8"/>
    <mergeCell ref="AR5:AR8"/>
    <mergeCell ref="AS5:AS8"/>
    <mergeCell ref="AT5:AT8"/>
    <mergeCell ref="AJ5:AN5"/>
  </mergeCells>
  <phoneticPr fontId="3"/>
  <dataValidations count="1">
    <dataValidation type="list" allowBlank="1" showInputMessage="1" showErrorMessage="1" sqref="G10:G20" xr:uid="{004D4187-B917-4078-8582-DEE09D2B310E}">
      <formula1>"01_都道府県,02_市町村,03_公社,04_土地改良区,05_農業者,06_農業者の組織する団体,07_民間事業者,08_都道府県協議会,09_地域協議会"</formula1>
    </dataValidation>
  </dataValidations>
  <hyperlinks>
    <hyperlink ref="F29" r:id="rId1" xr:uid="{8516121B-4CB7-4627-B10E-96462E63AE71}"/>
  </hyperlinks>
  <pageMargins left="0.70866141732283472" right="0.70866141732283472" top="0.74803149606299213" bottom="0.74803149606299213" header="0.31496062992125984" footer="0.31496062992125984"/>
  <pageSetup paperSize="9" scale="10" orientation="portrait" r:id="rId2"/>
  <colBreaks count="2" manualBreakCount="2">
    <brk id="24" max="34" man="1"/>
    <brk id="40" max="34" man="1"/>
  </colBreaks>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3AECCB99-CAB7-405C-BA55-4DF78EA09437}">
          <x14:formula1>
            <xm:f>'ﾘｽﾄ(編集無用）'!$A$3:$A$11</xm:f>
          </x14:formula1>
          <xm:sqref>C10:C20</xm:sqref>
        </x14:dataValidation>
        <x14:dataValidation type="list" allowBlank="1" showInputMessage="1" showErrorMessage="1" xr:uid="{670D51B4-B5B3-4384-9CCF-A8C1787A7A44}">
          <x14:formula1>
            <xm:f>'ﾘｽﾄ(編集無用）'!$D$3:$D$49</xm:f>
          </x14:formula1>
          <xm:sqref>D10:D20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51"/>
  <sheetViews>
    <sheetView workbookViewId="0">
      <selection activeCell="I17" sqref="I17"/>
    </sheetView>
  </sheetViews>
  <sheetFormatPr defaultRowHeight="13.5"/>
  <cols>
    <col min="3" max="3" width="6.5" style="5" customWidth="1"/>
    <col min="4" max="4" width="9.125" style="53" customWidth="1"/>
    <col min="6" max="6" width="18.625" style="5" bestFit="1" customWidth="1"/>
    <col min="8" max="8" width="18.625" bestFit="1" customWidth="1"/>
    <col min="10" max="10" width="24.5" customWidth="1"/>
    <col min="12" max="12" width="16.625" customWidth="1"/>
  </cols>
  <sheetData>
    <row r="2" spans="1:12">
      <c r="A2" s="13" t="s">
        <v>2</v>
      </c>
      <c r="C2" s="14"/>
      <c r="D2" s="55" t="s">
        <v>89</v>
      </c>
      <c r="F2" s="13" t="s">
        <v>12</v>
      </c>
      <c r="H2" s="13" t="s">
        <v>19</v>
      </c>
      <c r="J2" s="13" t="s">
        <v>97</v>
      </c>
    </row>
    <row r="3" spans="1:12">
      <c r="A3" s="6" t="s">
        <v>35</v>
      </c>
      <c r="C3" s="5" t="s">
        <v>35</v>
      </c>
      <c r="D3" s="49" t="s">
        <v>35</v>
      </c>
      <c r="F3" s="10" t="s">
        <v>17</v>
      </c>
      <c r="H3" s="54" t="s">
        <v>20</v>
      </c>
      <c r="J3" s="10" t="s">
        <v>98</v>
      </c>
      <c r="L3" t="s">
        <v>267</v>
      </c>
    </row>
    <row r="4" spans="1:12">
      <c r="A4" s="7" t="s">
        <v>33</v>
      </c>
      <c r="C4" s="5" t="s">
        <v>33</v>
      </c>
      <c r="D4" s="50" t="s">
        <v>34</v>
      </c>
      <c r="F4" s="7" t="s">
        <v>13</v>
      </c>
      <c r="H4" s="8" t="s">
        <v>21</v>
      </c>
      <c r="J4" s="7" t="s">
        <v>99</v>
      </c>
      <c r="L4" t="s">
        <v>268</v>
      </c>
    </row>
    <row r="5" spans="1:12" ht="27">
      <c r="A5" s="7" t="s">
        <v>36</v>
      </c>
      <c r="D5" s="50" t="s">
        <v>43</v>
      </c>
      <c r="F5" s="7" t="s">
        <v>14</v>
      </c>
      <c r="H5" s="5"/>
      <c r="J5" s="7" t="s">
        <v>100</v>
      </c>
      <c r="L5" s="3" t="s">
        <v>269</v>
      </c>
    </row>
    <row r="6" spans="1:12">
      <c r="A6" s="7" t="s">
        <v>37</v>
      </c>
      <c r="D6" s="50" t="s">
        <v>44</v>
      </c>
      <c r="F6" s="7" t="s">
        <v>3</v>
      </c>
      <c r="J6" s="7" t="s">
        <v>101</v>
      </c>
    </row>
    <row r="7" spans="1:12">
      <c r="A7" s="7" t="s">
        <v>38</v>
      </c>
      <c r="D7" s="50" t="s">
        <v>45</v>
      </c>
      <c r="F7" s="7" t="s">
        <v>4</v>
      </c>
      <c r="J7" s="7" t="s">
        <v>102</v>
      </c>
    </row>
    <row r="8" spans="1:12">
      <c r="A8" s="7" t="s">
        <v>39</v>
      </c>
      <c r="D8" s="50" t="s">
        <v>46</v>
      </c>
      <c r="F8" s="7" t="s">
        <v>5</v>
      </c>
      <c r="J8" s="7" t="s">
        <v>103</v>
      </c>
    </row>
    <row r="9" spans="1:12">
      <c r="A9" s="7" t="s">
        <v>40</v>
      </c>
      <c r="D9" s="51" t="s">
        <v>47</v>
      </c>
      <c r="F9" s="7" t="s">
        <v>6</v>
      </c>
      <c r="J9" s="7"/>
    </row>
    <row r="10" spans="1:12">
      <c r="A10" s="7" t="s">
        <v>41</v>
      </c>
      <c r="C10" s="5" t="s">
        <v>36</v>
      </c>
      <c r="D10" s="51" t="s">
        <v>48</v>
      </c>
      <c r="F10" s="7" t="s">
        <v>7</v>
      </c>
      <c r="J10" s="7"/>
    </row>
    <row r="11" spans="1:12">
      <c r="A11" s="7" t="s">
        <v>42</v>
      </c>
      <c r="D11" s="51" t="s">
        <v>49</v>
      </c>
      <c r="F11" s="7" t="s">
        <v>8</v>
      </c>
      <c r="J11" s="8" t="s">
        <v>26</v>
      </c>
    </row>
    <row r="12" spans="1:12">
      <c r="A12" s="8"/>
      <c r="D12" s="51" t="s">
        <v>50</v>
      </c>
      <c r="F12" s="7" t="s">
        <v>9</v>
      </c>
    </row>
    <row r="13" spans="1:12">
      <c r="D13" s="51" t="s">
        <v>51</v>
      </c>
      <c r="F13" s="7" t="s">
        <v>10</v>
      </c>
    </row>
    <row r="14" spans="1:12">
      <c r="D14" s="51" t="s">
        <v>88</v>
      </c>
      <c r="F14" s="7" t="s">
        <v>11</v>
      </c>
    </row>
    <row r="15" spans="1:12">
      <c r="D15" s="51" t="s">
        <v>52</v>
      </c>
      <c r="F15" s="7"/>
    </row>
    <row r="16" spans="1:12">
      <c r="D16" s="51" t="s">
        <v>53</v>
      </c>
      <c r="F16" s="7"/>
    </row>
    <row r="17" spans="3:6">
      <c r="D17" s="51" t="s">
        <v>54</v>
      </c>
      <c r="F17" s="8" t="s">
        <v>26</v>
      </c>
    </row>
    <row r="18" spans="3:6">
      <c r="D18" s="51" t="s">
        <v>55</v>
      </c>
    </row>
    <row r="19" spans="3:6">
      <c r="D19" s="51" t="s">
        <v>56</v>
      </c>
    </row>
    <row r="20" spans="3:6">
      <c r="C20" s="5" t="s">
        <v>37</v>
      </c>
      <c r="D20" s="51" t="s">
        <v>57</v>
      </c>
    </row>
    <row r="21" spans="3:6">
      <c r="D21" s="51" t="s">
        <v>58</v>
      </c>
    </row>
    <row r="22" spans="3:6">
      <c r="D22" s="51" t="s">
        <v>59</v>
      </c>
    </row>
    <row r="23" spans="3:6">
      <c r="D23" s="51" t="s">
        <v>60</v>
      </c>
    </row>
    <row r="24" spans="3:6">
      <c r="C24" s="5" t="s">
        <v>38</v>
      </c>
      <c r="D24" s="51" t="s">
        <v>61</v>
      </c>
    </row>
    <row r="25" spans="3:6">
      <c r="D25" s="51" t="s">
        <v>62</v>
      </c>
    </row>
    <row r="26" spans="3:6">
      <c r="D26" s="51" t="s">
        <v>63</v>
      </c>
    </row>
    <row r="27" spans="3:6">
      <c r="C27" s="5" t="s">
        <v>39</v>
      </c>
      <c r="D27" s="51" t="s">
        <v>64</v>
      </c>
    </row>
    <row r="28" spans="3:6">
      <c r="D28" s="51" t="s">
        <v>65</v>
      </c>
    </row>
    <row r="29" spans="3:6">
      <c r="D29" s="51" t="s">
        <v>66</v>
      </c>
    </row>
    <row r="30" spans="3:6">
      <c r="D30" s="51" t="s">
        <v>67</v>
      </c>
    </row>
    <row r="31" spans="3:6">
      <c r="D31" s="51" t="s">
        <v>68</v>
      </c>
    </row>
    <row r="32" spans="3:6">
      <c r="D32" s="51" t="s">
        <v>69</v>
      </c>
    </row>
    <row r="33" spans="3:4">
      <c r="C33" s="5" t="s">
        <v>87</v>
      </c>
      <c r="D33" s="51" t="s">
        <v>70</v>
      </c>
    </row>
    <row r="34" spans="3:4">
      <c r="D34" s="51" t="s">
        <v>71</v>
      </c>
    </row>
    <row r="35" spans="3:4">
      <c r="D35" s="51" t="s">
        <v>72</v>
      </c>
    </row>
    <row r="36" spans="3:4">
      <c r="D36" s="51" t="s">
        <v>73</v>
      </c>
    </row>
    <row r="37" spans="3:4">
      <c r="D37" s="51" t="s">
        <v>74</v>
      </c>
    </row>
    <row r="38" spans="3:4">
      <c r="D38" s="51" t="s">
        <v>75</v>
      </c>
    </row>
    <row r="39" spans="3:4">
      <c r="D39" s="51" t="s">
        <v>76</v>
      </c>
    </row>
    <row r="40" spans="3:4">
      <c r="D40" s="51" t="s">
        <v>77</v>
      </c>
    </row>
    <row r="41" spans="3:4">
      <c r="D41" s="51" t="s">
        <v>78</v>
      </c>
    </row>
    <row r="42" spans="3:4">
      <c r="C42" s="5" t="s">
        <v>41</v>
      </c>
      <c r="D42" s="51" t="s">
        <v>79</v>
      </c>
    </row>
    <row r="43" spans="3:4">
      <c r="D43" s="51" t="s">
        <v>80</v>
      </c>
    </row>
    <row r="44" spans="3:4">
      <c r="D44" s="50" t="s">
        <v>81</v>
      </c>
    </row>
    <row r="45" spans="3:4">
      <c r="D45" s="50" t="s">
        <v>82</v>
      </c>
    </row>
    <row r="46" spans="3:4">
      <c r="D46" s="50" t="s">
        <v>83</v>
      </c>
    </row>
    <row r="47" spans="3:4">
      <c r="D47" s="50" t="s">
        <v>84</v>
      </c>
    </row>
    <row r="48" spans="3:4">
      <c r="D48" s="50" t="s">
        <v>85</v>
      </c>
    </row>
    <row r="49" spans="3:4">
      <c r="C49" s="5" t="s">
        <v>42</v>
      </c>
      <c r="D49" s="50" t="s">
        <v>86</v>
      </c>
    </row>
    <row r="50" spans="3:4" ht="14.25" thickBot="1">
      <c r="D50" s="52"/>
    </row>
    <row r="51" spans="3:4" ht="14.25" thickTop="1"/>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B1F97901E87A43AE7BEDD464C3E97B" ma:contentTypeVersion="15" ma:contentTypeDescription="新しいドキュメントを作成します。" ma:contentTypeScope="" ma:versionID="946d0ef1d08acecfd8e87de2c5a069f1">
  <xsd:schema xmlns:xsd="http://www.w3.org/2001/XMLSchema" xmlns:xs="http://www.w3.org/2001/XMLSchema" xmlns:p="http://schemas.microsoft.com/office/2006/metadata/properties" xmlns:ns2="e6f9cc8d-71c5-4718-ba2b-de32ee4010e4" xmlns:ns3="85ec59af-1a16-40a0-b163-384e34c79a5c" targetNamespace="http://schemas.microsoft.com/office/2006/metadata/properties" ma:root="true" ma:fieldsID="56b9fa8a14d910aa9c91cc43a7934421" ns2:_="" ns3:_="">
    <xsd:import namespace="e6f9cc8d-71c5-4718-ba2b-de32ee4010e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9cc8d-71c5-4718-ba2b-de32ee4010e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60c33-cf48-400c-8674-a739222a8b8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e6f9cc8d-71c5-4718-ba2b-de32ee4010e4" xsi:nil="true"/>
    <lcf76f155ced4ddcb4097134ff3c332f xmlns="e6f9cc8d-71c5-4718-ba2b-de32ee4010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F9639-76A0-49D0-8FCA-4B9DC6D37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9cc8d-71c5-4718-ba2b-de32ee4010e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854FC2-FA5C-4EF1-B9B9-570116586E56}">
  <ds:schemaRefs>
    <ds:schemaRef ds:uri="e6f9cc8d-71c5-4718-ba2b-de32ee4010e4"/>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85ec59af-1a16-40a0-b163-384e34c79a5c"/>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6ABDAE5-97AC-4A84-BFBB-91E2EA34C8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様式【収益向上】</vt:lpstr>
      <vt:lpstr>様式【収益向上（E転換枠）】</vt:lpstr>
      <vt:lpstr>様式【収益向上(畑作確立枠)】</vt:lpstr>
      <vt:lpstr>様式【収益向上(土地利用型作物種子枠)】</vt:lpstr>
      <vt:lpstr>様式【生産基盤（継承）】</vt:lpstr>
      <vt:lpstr>様式【生産基盤（土づくり）】</vt:lpstr>
      <vt:lpstr>ﾘｽﾄ(編集無用）</vt:lpstr>
      <vt:lpstr>'様式【収益向上（E転換枠）】'!Print_Area</vt:lpstr>
      <vt:lpstr>'様式【収益向上(土地利用型作物種子枠)】'!Print_Area</vt:lpstr>
      <vt:lpstr>'様式【収益向上(畑作確立枠)】'!Print_Area</vt:lpstr>
      <vt:lpstr>様式【収益向上】!Print_Area</vt:lpstr>
      <vt:lpstr>'様式【生産基盤（継承）】'!Print_Area</vt:lpstr>
      <vt:lpstr>'様式【生産基盤（土づくり）】'!Print_Area</vt:lpstr>
      <vt:lpstr>'様式【収益向上（E転換枠）】'!Print_Titles</vt:lpstr>
      <vt:lpstr>'様式【収益向上(土地利用型作物種子枠)】'!Print_Titles</vt:lpstr>
      <vt:lpstr>'様式【収益向上(畑作確立枠)】'!Print_Titles</vt:lpstr>
      <vt:lpstr>様式【収益向上】!Print_Titles</vt:lpstr>
      <vt:lpstr>'様式【生産基盤（継承）】'!Print_Titles</vt:lpstr>
      <vt:lpstr>'様式【生産基盤（土づくり）】'!Print_Titles</vt:lpstr>
      <vt:lpstr>沖縄</vt:lpstr>
      <vt:lpstr>管轄局</vt:lpstr>
      <vt:lpstr>関東</vt:lpstr>
      <vt:lpstr>近畿</vt:lpstr>
      <vt:lpstr>九州</vt:lpstr>
      <vt:lpstr>再編</vt:lpstr>
      <vt:lpstr>施設区分</vt:lpstr>
      <vt:lpstr>中四国</vt:lpstr>
      <vt:lpstr>東海</vt:lpstr>
      <vt:lpstr>東北</vt:lpstr>
      <vt:lpstr>北海道</vt:lpstr>
      <vt:lpstr>北陸</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1900561</cp:lastModifiedBy>
  <cp:lastPrinted>2026-02-26T05:29:40Z</cp:lastPrinted>
  <dcterms:created xsi:type="dcterms:W3CDTF">2006-01-30T04:29:12Z</dcterms:created>
  <dcterms:modified xsi:type="dcterms:W3CDTF">2026-04-06T01:34:37Z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0x010100B0B1F97901E87A43AE7BEDD464C3E97B</vt:lpwstr>
  </property>
  <property fmtid="{D5CDD505-2E9C-101B-9397-08002B2CF9AE}" pid="3" name="MediaServiceImageTags">
    <vt:lpwstr/>
  </property>
</Properties>
</file>