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87\share\令和６年度\03 普通会計決算統計（R5決算）\08-02 令和５年度財政状況資料集の作成\03 市町村→県\"/>
    </mc:Choice>
  </mc:AlternateContent>
  <bookViews>
    <workbookView xWindow="0" yWindow="0" windowWidth="28800" windowHeight="119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BW37" i="10"/>
  <c r="BE37" i="10"/>
  <c r="AM37" i="10"/>
  <c r="U37" i="10"/>
  <c r="C37" i="10"/>
  <c r="BW36" i="10"/>
  <c r="BE36" i="10"/>
  <c r="BW35" i="10"/>
  <c r="BW34" i="10"/>
  <c r="C34" i="10"/>
  <c r="C35" i="10" s="1"/>
  <c r="CO34" i="10" l="1"/>
  <c r="CO35" i="10" s="1"/>
  <c r="CO36" i="10" s="1"/>
  <c r="CO37" i="10" s="1"/>
  <c r="CO38" i="10" s="1"/>
  <c r="C36"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AM34" i="10"/>
  <c r="AM35" i="10" s="1"/>
  <c r="AM36" i="10" s="1"/>
  <c r="BE34" i="10"/>
  <c r="BE35" i="10" s="1"/>
</calcChain>
</file>

<file path=xl/sharedStrings.xml><?xml version="1.0" encoding="utf-8"?>
<sst xmlns="http://schemas.openxmlformats.org/spreadsheetml/2006/main" count="1051" uniqueCount="570">
  <si>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</si>
  <si>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</si>
  <si>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</si>
  <si>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</si>
  <si>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</si>
  <si>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</si>
  <si>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</si>
  <si>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</si>
  <si>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</si>
  <si>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</si>
  <si>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</si>
  <si>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</si>
  <si>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</si>
  <si>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</si>
  <si>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</si>
  <si>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</si>
  <si>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</si>
  <si>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</si>
  <si>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</si>
  <si>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</si>
  <si>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</si>
  <si>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</si>
  <si>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</si>
  <si>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</si>
  <si>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</si>
  <si>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</si>
  <si>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</si>
  <si>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</si>
  <si>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</si>
  <si>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</si>
  <si>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</si>
  <si>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</si>
  <si>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</si>
  <si>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</si>
  <si>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</si>
  <si>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</si>
  <si>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</si>
  <si>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</si>
  <si>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</si>
  <si>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</si>
  <si>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</si>
  <si>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</si>
  <si>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</si>
  <si>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</si>
  <si>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</si>
  <si>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</si>
  <si>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</si>
  <si>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</si>
  <si>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</si>
  <si>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</si>
  <si>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</si>
  <si>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</si>
  <si>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</si>
  <si>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</si>
  <si>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</si>
  <si>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</si>
  <si>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</si>
  <si>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</si>
  <si>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</si>
  <si>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</si>
  <si>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</si>
  <si>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</si>
  <si>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</si>
  <si>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</si>
  <si>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</si>
  <si>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</si>
  <si>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</si>
  <si>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</si>
  <si>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</si>
  <si>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</si>
  <si>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</si>
  <si>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</si>
  <si>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</si>
  <si>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</si>
  <si>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</si>
  <si>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</si>
  <si>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</si>
  <si>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</si>
  <si>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</si>
  <si>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</si>
  <si>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</si>
  <si>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Ⅲ－１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</si>
  <si>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</si>
  <si>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</si>
  <si>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</si>
  <si>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</si>
  <si>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</si>
  <si>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</si>
  <si>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</si>
  <si>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</si>
  <si>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</si>
  <si>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</si>
  <si>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</si>
  <si>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</si>
  <si>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八代市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</si>
  <si>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</si>
  <si>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</si>
  <si>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</si>
  <si>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</si>
  <si>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</si>
  <si>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</si>
  <si>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</si>
  <si>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</si>
  <si>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</si>
  <si>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</si>
  <si>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</si>
  <si>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</si>
  <si>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</si>
  <si>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</si>
  <si>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</si>
  <si>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</si>
  <si>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</si>
  <si>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</si>
  <si>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</si>
  <si>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</si>
  <si>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</si>
  <si>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</si>
  <si>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</si>
  <si>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</si>
  <si>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</si>
  <si>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</si>
  <si>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</si>
  <si>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</si>
  <si>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</si>
  <si>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</si>
  <si>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</si>
  <si>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</si>
  <si>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</si>
  <si>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</si>
  <si>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</si>
  <si>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</si>
  <si>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</si>
  <si>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</si>
  <si>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</si>
  <si>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</si>
  <si>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</si>
  <si>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</si>
  <si>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</si>
  <si>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</si>
  <si>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</si>
  <si>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</si>
  <si>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</si>
  <si>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6"/>
  </si>
  <si>
    <t>うち日本人(％)</t>
    <phoneticPr fontId="5"/>
  </si>
  <si>
    <t>-1.3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</si>
  <si>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</si>
  <si>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</si>
  <si>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</si>
  <si>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</si>
  <si>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</si>
  <si>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</si>
  <si>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</si>
  <si>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</si>
  <si>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</si>
  <si>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</si>
  <si>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</si>
  <si>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</si>
  <si>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</si>
  <si>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</si>
  <si>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</si>
  <si>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</si>
  <si>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</si>
  <si>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</si>
  <si>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</si>
  <si>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</si>
  <si>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</si>
  <si>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</si>
  <si>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</si>
  <si>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</si>
  <si>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</si>
  <si>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</si>
  <si>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</si>
  <si>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</si>
  <si>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</si>
  <si>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</si>
  <si>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</si>
  <si>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</si>
  <si>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</si>
  <si>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</si>
  <si>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</si>
  <si>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</si>
  <si>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</si>
  <si>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</si>
  <si>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</si>
  <si>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</si>
  <si>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</si>
  <si>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</si>
  <si>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</si>
  <si>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</si>
  <si>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</si>
  <si>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</si>
  <si>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</si>
  <si>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</si>
  <si>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</si>
  <si>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</si>
  <si>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</si>
  <si>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</si>
  <si>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</si>
  <si>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</si>
  <si>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</si>
  <si>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</si>
  <si>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</si>
  <si>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</si>
  <si>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熊本県八代市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</si>
  <si>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</si>
  <si>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</si>
  <si>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</si>
  <si>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</si>
  <si>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</si>
  <si>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</si>
  <si>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</si>
  <si>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</si>
  <si>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</si>
  <si>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</si>
  <si>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</si>
  <si>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</si>
  <si>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</si>
  <si>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</si>
  <si>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</si>
  <si>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</si>
  <si>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</si>
  <si>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</si>
  <si>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</si>
  <si>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</si>
  <si>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</si>
  <si>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</si>
  <si>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</si>
  <si>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</si>
  <si>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</si>
  <si>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</si>
  <si>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</si>
  <si>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</si>
  <si>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</si>
  <si>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</si>
  <si>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</si>
  <si>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</si>
  <si>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</si>
  <si>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</si>
  <si>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</si>
  <si>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</si>
  <si>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</si>
  <si>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</si>
  <si>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</si>
  <si>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</si>
  <si>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</si>
  <si>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</si>
  <si>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</si>
  <si>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</si>
  <si>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</si>
  <si>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</si>
  <si>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</si>
  <si>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</si>
  <si>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</si>
  <si>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</si>
  <si>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</si>
  <si>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</si>
  <si>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</si>
  <si>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</si>
  <si>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</si>
  <si>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</si>
  <si>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</si>
  <si>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</si>
  <si>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</si>
  <si>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</si>
  <si>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</si>
  <si>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</si>
  <si>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</si>
  <si>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</si>
  <si>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</si>
  <si>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</si>
  <si>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</si>
  <si>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</si>
  <si>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</si>
  <si>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</si>
  <si>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</si>
  <si>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</si>
  <si>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</si>
  <si>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</si>
  <si>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</si>
  <si>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</si>
  <si>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</si>
  <si>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</si>
  <si>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</si>
  <si>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</si>
  <si>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</si>
  <si>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</si>
  <si>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</si>
  <si>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</si>
  <si>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</si>
  <si>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</si>
  <si>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</si>
  <si>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</si>
  <si>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</si>
  <si>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</si>
  <si>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</si>
  <si>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</si>
  <si>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</si>
  <si>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</si>
  <si>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</si>
  <si>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</si>
  <si>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</si>
  <si>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</si>
  <si>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</si>
  <si>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</si>
  <si>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</si>
  <si>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</si>
  <si>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</si>
  <si>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</si>
  <si>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</si>
  <si>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</si>
  <si>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</si>
  <si>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</si>
  <si>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</si>
  <si>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</si>
  <si>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</si>
  <si>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</si>
  <si>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</si>
  <si>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</si>
  <si>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</si>
  <si>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</si>
  <si>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</si>
  <si>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</si>
  <si>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</si>
  <si>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</si>
  <si>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</si>
  <si>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</si>
  <si>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</si>
  <si>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</si>
  <si>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</si>
  <si>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</si>
  <si>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</si>
  <si>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</si>
  <si>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</si>
  <si>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</si>
  <si>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</si>
  <si>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</si>
  <si>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</si>
  <si>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</si>
  <si>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</si>
  <si>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</si>
  <si>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</si>
  <si>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</si>
  <si>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</si>
  <si>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</si>
  <si>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</si>
  <si>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</si>
  <si>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</si>
  <si>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</si>
  <si>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</si>
  <si>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</si>
  <si>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</si>
  <si>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</si>
  <si>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</si>
  <si>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</si>
  <si>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熊本県八代市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</si>
  <si>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</si>
  <si>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</si>
  <si>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</si>
  <si>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</si>
  <si>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</si>
  <si>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</si>
  <si>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</si>
  <si>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</si>
  <si>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</si>
  <si>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</si>
  <si>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</si>
  <si>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</si>
  <si>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</si>
  <si>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</si>
  <si>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</si>
  <si>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</si>
  <si>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</si>
  <si>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</si>
  <si>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</si>
  <si>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</si>
  <si>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ケーブルテレビ事業特別会計</t>
    <phoneticPr fontId="5"/>
  </si>
  <si>
    <t>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</si>
  <si>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</si>
  <si>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</si>
  <si>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</si>
  <si>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</si>
  <si>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</si>
  <si>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</si>
  <si>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</si>
  <si>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</si>
  <si>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</si>
  <si>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</si>
  <si>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</si>
  <si>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</si>
  <si>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</si>
  <si>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</si>
  <si>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</si>
  <si>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</si>
  <si>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</si>
  <si>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</si>
  <si>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簡易水道事業会計</t>
    <phoneticPr fontId="5"/>
  </si>
  <si>
    <t>下水道事業会計</t>
    <phoneticPr fontId="5"/>
  </si>
  <si>
    <t>農業集落排水処理施設事業特別会計</t>
    <phoneticPr fontId="5"/>
  </si>
  <si>
    <t>法非適用企業</t>
    <phoneticPr fontId="5"/>
  </si>
  <si>
    <t>公共浄化槽等整備推進事業特別会計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</si>
  <si>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</si>
  <si>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</si>
  <si>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</si>
  <si>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</si>
  <si>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</si>
  <si>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</si>
  <si>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</si>
  <si>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</si>
  <si>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</si>
  <si>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</si>
  <si>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</si>
  <si>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</si>
  <si>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</si>
  <si>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</si>
  <si>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</si>
  <si>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</si>
  <si>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</si>
  <si>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</si>
  <si>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</si>
  <si>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</si>
  <si>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</si>
  <si>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</si>
  <si>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</si>
  <si>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</si>
  <si>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</si>
  <si>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</si>
  <si>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</si>
  <si>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</si>
  <si>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</si>
  <si>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</si>
  <si>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</si>
  <si>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</si>
  <si>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</si>
  <si>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</si>
  <si>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</si>
  <si>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</si>
  <si>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</si>
  <si>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</si>
  <si>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</si>
  <si>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</si>
  <si>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</si>
  <si>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</si>
  <si>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</si>
  <si>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</si>
  <si>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</si>
  <si>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</si>
  <si>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</si>
  <si>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</si>
  <si>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</si>
  <si>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</si>
  <si>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</si>
  <si>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</si>
  <si>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</si>
  <si>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</si>
  <si>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</si>
  <si>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</si>
  <si>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</si>
  <si>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</si>
  <si>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</si>
  <si>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</si>
  <si>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</si>
  <si>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</si>
  <si>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</si>
  <si>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</si>
  <si>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</si>
  <si>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</si>
  <si>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</si>
  <si>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</si>
  <si>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</si>
  <si>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</si>
  <si>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</si>
  <si>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</si>
  <si>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</si>
  <si>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</si>
  <si>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</si>
  <si>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</si>
  <si>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</si>
  <si>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</si>
  <si>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</si>
  <si>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</si>
  <si>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</si>
  <si>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</si>
  <si>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</si>
  <si>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</si>
  <si>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</si>
  <si>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</si>
  <si>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</si>
  <si>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</si>
  <si>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</si>
  <si>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</si>
  <si>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</si>
  <si>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</si>
  <si>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</si>
  <si>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</si>
  <si>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</si>
  <si>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</si>
  <si>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</si>
  <si>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</si>
  <si>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</si>
  <si>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</si>
  <si>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</si>
  <si>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</si>
  <si>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</si>
  <si>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</si>
  <si>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</si>
  <si>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</si>
  <si>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</si>
  <si>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</si>
  <si>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</si>
  <si>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</si>
  <si>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</si>
  <si>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</si>
  <si>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</si>
  <si>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</si>
  <si>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</si>
  <si>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</si>
  <si>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</si>
  <si>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</si>
  <si>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</si>
  <si>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</si>
  <si>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</si>
  <si>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</si>
  <si>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</si>
  <si>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</si>
  <si>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</si>
  <si>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</si>
  <si>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</si>
  <si>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</si>
  <si>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</si>
  <si>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</si>
  <si>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</si>
  <si>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</si>
  <si>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</si>
  <si>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</si>
  <si>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</si>
  <si>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1.32</t>
  </si>
  <si>
    <t>介護保険特別会計</t>
  </si>
  <si>
    <t>一般会計</t>
  </si>
  <si>
    <t>国民健康保険特別会計</t>
  </si>
  <si>
    <t>▲ 0.15</t>
  </si>
  <si>
    <t>水道事業会計</t>
  </si>
  <si>
    <t>下水道事業会計</t>
  </si>
  <si>
    <t>後期高齢者医療特別会計</t>
  </si>
  <si>
    <t>農業集落排水処理施設事業特別会計</t>
  </si>
  <si>
    <t>公共浄化槽等整備推進事業特別会計</t>
  </si>
  <si>
    <t>その他会計（赤字）</t>
  </si>
  <si>
    <t>その他会計（黒字）</t>
  </si>
  <si>
    <t>R01</t>
    <phoneticPr fontId="5"/>
  </si>
  <si>
    <t>R02</t>
    <phoneticPr fontId="5"/>
  </si>
  <si>
    <t>R03</t>
    <phoneticPr fontId="5"/>
  </si>
  <si>
    <t>R04</t>
    <phoneticPr fontId="5"/>
  </si>
  <si>
    <t>R05</t>
    <phoneticPr fontId="5"/>
  </si>
  <si>
    <t>-</t>
    <phoneticPr fontId="2"/>
  </si>
  <si>
    <t>八代市給食会</t>
    <rPh sb="0" eb="3">
      <t>ヤツシロシ</t>
    </rPh>
    <rPh sb="3" eb="6">
      <t>キュウショクカイ</t>
    </rPh>
    <phoneticPr fontId="2"/>
  </si>
  <si>
    <t>サンライフ八代</t>
    <rPh sb="5" eb="7">
      <t>ヤツシロ</t>
    </rPh>
    <phoneticPr fontId="2"/>
  </si>
  <si>
    <t>さかもと温泉センター</t>
    <rPh sb="4" eb="6">
      <t>オンセン</t>
    </rPh>
    <phoneticPr fontId="2"/>
  </si>
  <si>
    <t>いずみ</t>
    <phoneticPr fontId="2"/>
  </si>
  <si>
    <t>東陽地区ふるさと公社</t>
    <rPh sb="0" eb="4">
      <t>トウヨウチク</t>
    </rPh>
    <rPh sb="8" eb="10">
      <t>コウシャ</t>
    </rPh>
    <phoneticPr fontId="2"/>
  </si>
  <si>
    <t>市有施設整備基金</t>
    <rPh sb="0" eb="4">
      <t>シユウシセツ</t>
    </rPh>
    <rPh sb="4" eb="6">
      <t>セイビ</t>
    </rPh>
    <rPh sb="6" eb="8">
      <t>キキン</t>
    </rPh>
    <phoneticPr fontId="5"/>
  </si>
  <si>
    <t>ふるさと八代元気づくり応援基金</t>
    <rPh sb="4" eb="6">
      <t>ヤツシロ</t>
    </rPh>
    <rPh sb="6" eb="8">
      <t>ゲンキ</t>
    </rPh>
    <rPh sb="11" eb="15">
      <t>オウエンキキン</t>
    </rPh>
    <phoneticPr fontId="2"/>
  </si>
  <si>
    <t>国営八代平野土地改良事業負担金基金</t>
    <rPh sb="0" eb="2">
      <t>コクエイ</t>
    </rPh>
    <rPh sb="2" eb="4">
      <t>ヤツシロ</t>
    </rPh>
    <rPh sb="4" eb="6">
      <t>ヘイヤ</t>
    </rPh>
    <rPh sb="6" eb="8">
      <t>トチ</t>
    </rPh>
    <rPh sb="8" eb="10">
      <t>カイリョウ</t>
    </rPh>
    <rPh sb="10" eb="12">
      <t>ジギョウ</t>
    </rPh>
    <rPh sb="12" eb="15">
      <t>フタンキン</t>
    </rPh>
    <rPh sb="15" eb="17">
      <t>キキン</t>
    </rPh>
    <phoneticPr fontId="2"/>
  </si>
  <si>
    <t>教育文化センター建設基金</t>
    <rPh sb="0" eb="4">
      <t>キョウイクブンカ</t>
    </rPh>
    <rPh sb="8" eb="10">
      <t>ケンセツ</t>
    </rPh>
    <rPh sb="10" eb="12">
      <t>キキン</t>
    </rPh>
    <phoneticPr fontId="2"/>
  </si>
  <si>
    <t>新型コロナウイルス感染症対策基金</t>
    <rPh sb="0" eb="2">
      <t>シンガタ</t>
    </rPh>
    <rPh sb="9" eb="12">
      <t>カンセンショウ</t>
    </rPh>
    <rPh sb="12" eb="14">
      <t>タイサク</t>
    </rPh>
    <rPh sb="14" eb="16">
      <t>キキン</t>
    </rPh>
    <phoneticPr fontId="2"/>
  </si>
  <si>
    <t>熊本県市町村総合事務組合</t>
    <rPh sb="0" eb="3">
      <t>クマモトケン</t>
    </rPh>
    <rPh sb="3" eb="6">
      <t>シチョウソン</t>
    </rPh>
    <rPh sb="6" eb="12">
      <t>ソウゴウジムクミアイ</t>
    </rPh>
    <phoneticPr fontId="2"/>
  </si>
  <si>
    <t>氷川町及び八代市中学校組合</t>
    <rPh sb="0" eb="3">
      <t>ヒカワチョウ</t>
    </rPh>
    <rPh sb="3" eb="4">
      <t>オヨ</t>
    </rPh>
    <rPh sb="5" eb="8">
      <t>ヤツシロシ</t>
    </rPh>
    <rPh sb="8" eb="11">
      <t>チュウガッコウ</t>
    </rPh>
    <rPh sb="11" eb="13">
      <t>クミアイ</t>
    </rPh>
    <phoneticPr fontId="2"/>
  </si>
  <si>
    <t>八代広域行政事務組合</t>
    <rPh sb="0" eb="2">
      <t>ヤツシロ</t>
    </rPh>
    <rPh sb="2" eb="4">
      <t>コウイキ</t>
    </rPh>
    <rPh sb="4" eb="6">
      <t>ギョウセイ</t>
    </rPh>
    <rPh sb="6" eb="10">
      <t>ジムクミアイ</t>
    </rPh>
    <phoneticPr fontId="2"/>
  </si>
  <si>
    <t>八代生活環境事務組合（一般会計）</t>
    <rPh sb="0" eb="2">
      <t>ヤツシロ</t>
    </rPh>
    <rPh sb="2" eb="6">
      <t>セイカツカンキョウ</t>
    </rPh>
    <rPh sb="6" eb="10">
      <t>ジムクミアイ</t>
    </rPh>
    <rPh sb="11" eb="15">
      <t>イッパンカイケイ</t>
    </rPh>
    <phoneticPr fontId="2"/>
  </si>
  <si>
    <t>八代生活環境事務組合（水道事業会計）</t>
    <rPh sb="0" eb="2">
      <t>ヤツシロ</t>
    </rPh>
    <rPh sb="2" eb="4">
      <t>セイカツ</t>
    </rPh>
    <rPh sb="4" eb="6">
      <t>カンキョウ</t>
    </rPh>
    <rPh sb="6" eb="10">
      <t>ジムクミアイ</t>
    </rPh>
    <rPh sb="11" eb="13">
      <t>スイドウ</t>
    </rPh>
    <rPh sb="13" eb="15">
      <t>ジギョウ</t>
    </rPh>
    <rPh sb="15" eb="17">
      <t>カイケイ</t>
    </rPh>
    <phoneticPr fontId="2"/>
  </si>
  <si>
    <t>熊本県後期高齢者医療広域連合（一般会計）</t>
    <rPh sb="0" eb="3">
      <t>クマモトケン</t>
    </rPh>
    <rPh sb="3" eb="8">
      <t>コウキコウレイシャ</t>
    </rPh>
    <rPh sb="8" eb="10">
      <t>イリョウ</t>
    </rPh>
    <rPh sb="10" eb="14">
      <t>コウイキレンゴウ</t>
    </rPh>
    <rPh sb="15" eb="19">
      <t>イッパンカイケイ</t>
    </rPh>
    <phoneticPr fontId="2"/>
  </si>
  <si>
    <t>熊本県後期高齢者医療広域連合（後期高齢者医療特別会計）</t>
    <rPh sb="0" eb="3">
      <t>クマモトケン</t>
    </rPh>
    <rPh sb="3" eb="8">
      <t>コウキコウレイシャ</t>
    </rPh>
    <rPh sb="8" eb="10">
      <t>イリョウ</t>
    </rPh>
    <rPh sb="10" eb="14">
      <t>コウイキレンゴウ</t>
    </rPh>
    <rPh sb="15" eb="20">
      <t>コウキコウレイシャ</t>
    </rPh>
    <rPh sb="20" eb="24">
      <t>イリョウトクベツ</t>
    </rPh>
    <rPh sb="24" eb="26">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</si>
</sst>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72051</c:v>
                </c:pt>
                <c:pt idx="1">
                  <c:v>72756</c:v>
                </c:pt>
                <c:pt idx="2">
                  <c:v>62281</c:v>
                </c:pt>
                <c:pt idx="3">
                  <c:v>58940</c:v>
                </c:pt>
                <c:pt idx="4">
                  <c:v>57336</c:v>
                </c:pt>
              </c:numCache>
            </c:numRef>
          </c:val>
          <c:smooth val="0"/>
          <c:extLst>
            <c:ext xmlns:c16="http://schemas.microsoft.com/office/drawing/2014/chart" uri="{C3380CC4-5D6E-409C-BE32-E72D297353CC}">
              <c16:uniqueId val="{00000000-68EC-46BE-8226-482806D611A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66845</c:v>
                </c:pt>
                <c:pt idx="1">
                  <c:v>58608</c:v>
                </c:pt>
                <c:pt idx="2">
                  <c:v>58154</c:v>
                </c:pt>
                <c:pt idx="3">
                  <c:v>45006</c:v>
                </c:pt>
                <c:pt idx="4">
                  <c:v>44236</c:v>
                </c:pt>
              </c:numCache>
            </c:numRef>
          </c:val>
          <c:smooth val="0"/>
          <c:extLst>
            <c:ext xmlns:c16="http://schemas.microsoft.com/office/drawing/2014/chart" uri="{C3380CC4-5D6E-409C-BE32-E72D297353CC}">
              <c16:uniqueId val="{00000001-68EC-46BE-8226-482806D611A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2.1800000000000002</c:v>
                </c:pt>
                <c:pt idx="1">
                  <c:v>3.9</c:v>
                </c:pt>
                <c:pt idx="2">
                  <c:v>4.46</c:v>
                </c:pt>
                <c:pt idx="3">
                  <c:v>4.53</c:v>
                </c:pt>
                <c:pt idx="4">
                  <c:v>5.74</c:v>
                </c:pt>
              </c:numCache>
            </c:numRef>
          </c:val>
          <c:extLst>
            <c:ext xmlns:c16="http://schemas.microsoft.com/office/drawing/2014/chart" uri="{C3380CC4-5D6E-409C-BE32-E72D297353CC}">
              <c16:uniqueId val="{00000000-3E9D-4C4E-8B86-223674A0AEA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7.18</c:v>
                </c:pt>
                <c:pt idx="1">
                  <c:v>5.88</c:v>
                </c:pt>
                <c:pt idx="2">
                  <c:v>10.07</c:v>
                </c:pt>
                <c:pt idx="3">
                  <c:v>10.220000000000001</c:v>
                </c:pt>
                <c:pt idx="4">
                  <c:v>10.14</c:v>
                </c:pt>
              </c:numCache>
            </c:numRef>
          </c:val>
          <c:extLst>
            <c:ext xmlns:c16="http://schemas.microsoft.com/office/drawing/2014/chart" uri="{C3380CC4-5D6E-409C-BE32-E72D297353CC}">
              <c16:uniqueId val="{00000001-3E9D-4C4E-8B86-223674A0AEA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-1.32</c:v>
                </c:pt>
                <c:pt idx="1">
                  <c:v>0.66</c:v>
                </c:pt>
                <c:pt idx="2">
                  <c:v>5.0599999999999996</c:v>
                </c:pt>
                <c:pt idx="3">
                  <c:v>0.02</c:v>
                </c:pt>
                <c:pt idx="4">
                  <c:v>1.39</c:v>
                </c:pt>
              </c:numCache>
            </c:numRef>
          </c:val>
          <c:smooth val="0"/>
          <c:extLst>
            <c:ext xmlns:c16="http://schemas.microsoft.com/office/drawing/2014/chart" uri="{C3380CC4-5D6E-409C-BE32-E72D297353CC}">
              <c16:uniqueId val="{00000002-3E9D-4C4E-8B86-223674A0AEA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0.06</c:v>
                </c:pt>
                <c:pt idx="2">
                  <c:v>#N/A</c:v>
                </c:pt>
                <c:pt idx="3">
                  <c:v>0.02</c:v>
                </c:pt>
                <c:pt idx="4">
                  <c:v>#N/A</c:v>
                </c:pt>
                <c:pt idx="5">
                  <c:v>0</c:v>
                </c:pt>
                <c:pt idx="6">
                  <c:v>#N/A</c:v>
                </c:pt>
                <c:pt idx="7">
                  <c:v>0</c:v>
                </c:pt>
                <c:pt idx="8">
                  <c:v>#N/A</c:v>
                </c:pt>
                <c:pt idx="9">
                  <c:v>0</c:v>
                </c:pt>
              </c:numCache>
            </c:numRef>
          </c:val>
          <c:extLst>
            <c:ext xmlns:c16="http://schemas.microsoft.com/office/drawing/2014/chart" uri="{C3380CC4-5D6E-409C-BE32-E72D297353CC}">
              <c16:uniqueId val="{00000000-56E1-4C42-9B8A-E7F7B181882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6E1-4C42-9B8A-E7F7B181882E}"/>
            </c:ext>
          </c:extLst>
        </c:ser>
        <c:ser>
          <c:idx val="2"/>
          <c:order val="2"/>
          <c:tx>
            <c:strRef>
              <c:f>データシート!$A$29</c:f>
              <c:strCache>
                <c:ptCount val="1"/>
                <c:pt idx="0">
                  <c:v>公共浄化槽等整備推進事業特別会計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6E1-4C42-9B8A-E7F7B181882E}"/>
            </c:ext>
          </c:extLst>
        </c:ser>
        <c:ser>
          <c:idx val="3"/>
          <c:order val="3"/>
          <c:tx>
            <c:strRef>
              <c:f>データシート!$A$30</c:f>
              <c:strCache>
                <c:ptCount val="1"/>
                <c:pt idx="0">
                  <c:v>農業集落排水処理施設事業特別会計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0.02</c:v>
                </c:pt>
              </c:numCache>
            </c:numRef>
          </c:val>
          <c:extLst>
            <c:ext xmlns:c16="http://schemas.microsoft.com/office/drawing/2014/chart" uri="{C3380CC4-5D6E-409C-BE32-E72D297353CC}">
              <c16:uniqueId val="{00000003-56E1-4C42-9B8A-E7F7B181882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c:v>
                </c:pt>
                <c:pt idx="2">
                  <c:v>#N/A</c:v>
                </c:pt>
                <c:pt idx="3">
                  <c:v>0.1</c:v>
                </c:pt>
                <c:pt idx="4">
                  <c:v>#N/A</c:v>
                </c:pt>
                <c:pt idx="5">
                  <c:v>0.11</c:v>
                </c:pt>
                <c:pt idx="6">
                  <c:v>#N/A</c:v>
                </c:pt>
                <c:pt idx="7">
                  <c:v>0.12</c:v>
                </c:pt>
                <c:pt idx="8">
                  <c:v>#N/A</c:v>
                </c:pt>
                <c:pt idx="9">
                  <c:v>0.12</c:v>
                </c:pt>
              </c:numCache>
            </c:numRef>
          </c:val>
          <c:extLst>
            <c:ext xmlns:c16="http://schemas.microsoft.com/office/drawing/2014/chart" uri="{C3380CC4-5D6E-409C-BE32-E72D297353CC}">
              <c16:uniqueId val="{00000004-56E1-4C42-9B8A-E7F7B181882E}"/>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1.72</c:v>
                </c:pt>
                <c:pt idx="2">
                  <c:v>#N/A</c:v>
                </c:pt>
                <c:pt idx="3">
                  <c:v>1.73</c:v>
                </c:pt>
                <c:pt idx="4">
                  <c:v>#N/A</c:v>
                </c:pt>
                <c:pt idx="5">
                  <c:v>1.82</c:v>
                </c:pt>
                <c:pt idx="6">
                  <c:v>#N/A</c:v>
                </c:pt>
                <c:pt idx="7">
                  <c:v>1.4</c:v>
                </c:pt>
                <c:pt idx="8">
                  <c:v>#N/A</c:v>
                </c:pt>
                <c:pt idx="9">
                  <c:v>1.37</c:v>
                </c:pt>
              </c:numCache>
            </c:numRef>
          </c:val>
          <c:extLst>
            <c:ext xmlns:c16="http://schemas.microsoft.com/office/drawing/2014/chart" uri="{C3380CC4-5D6E-409C-BE32-E72D297353CC}">
              <c16:uniqueId val="{00000005-56E1-4C42-9B8A-E7F7B181882E}"/>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1.59</c:v>
                </c:pt>
                <c:pt idx="2">
                  <c:v>#N/A</c:v>
                </c:pt>
                <c:pt idx="3">
                  <c:v>1.7</c:v>
                </c:pt>
                <c:pt idx="4">
                  <c:v>#N/A</c:v>
                </c:pt>
                <c:pt idx="5">
                  <c:v>1.91</c:v>
                </c:pt>
                <c:pt idx="6">
                  <c:v>#N/A</c:v>
                </c:pt>
                <c:pt idx="7">
                  <c:v>2.12</c:v>
                </c:pt>
                <c:pt idx="8">
                  <c:v>#N/A</c:v>
                </c:pt>
                <c:pt idx="9">
                  <c:v>1.93</c:v>
                </c:pt>
              </c:numCache>
            </c:numRef>
          </c:val>
          <c:extLst>
            <c:ext xmlns:c16="http://schemas.microsoft.com/office/drawing/2014/chart" uri="{C3380CC4-5D6E-409C-BE32-E72D297353CC}">
              <c16:uniqueId val="{00000006-56E1-4C42-9B8A-E7F7B181882E}"/>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0.15</c:v>
                </c:pt>
                <c:pt idx="1">
                  <c:v>#N/A</c:v>
                </c:pt>
                <c:pt idx="2">
                  <c:v>#N/A</c:v>
                </c:pt>
                <c:pt idx="3">
                  <c:v>0.96</c:v>
                </c:pt>
                <c:pt idx="4">
                  <c:v>#N/A</c:v>
                </c:pt>
                <c:pt idx="5">
                  <c:v>2.0099999999999998</c:v>
                </c:pt>
                <c:pt idx="6">
                  <c:v>#N/A</c:v>
                </c:pt>
                <c:pt idx="7">
                  <c:v>2.13</c:v>
                </c:pt>
                <c:pt idx="8">
                  <c:v>#N/A</c:v>
                </c:pt>
                <c:pt idx="9">
                  <c:v>2.02</c:v>
                </c:pt>
              </c:numCache>
            </c:numRef>
          </c:val>
          <c:extLst>
            <c:ext xmlns:c16="http://schemas.microsoft.com/office/drawing/2014/chart" uri="{C3380CC4-5D6E-409C-BE32-E72D297353CC}">
              <c16:uniqueId val="{00000007-56E1-4C42-9B8A-E7F7B181882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2.1800000000000002</c:v>
                </c:pt>
                <c:pt idx="2">
                  <c:v>#N/A</c:v>
                </c:pt>
                <c:pt idx="3">
                  <c:v>3.89</c:v>
                </c:pt>
                <c:pt idx="4">
                  <c:v>#N/A</c:v>
                </c:pt>
                <c:pt idx="5">
                  <c:v>4.45</c:v>
                </c:pt>
                <c:pt idx="6">
                  <c:v>#N/A</c:v>
                </c:pt>
                <c:pt idx="7">
                  <c:v>4.5199999999999996</c:v>
                </c:pt>
                <c:pt idx="8">
                  <c:v>#N/A</c:v>
                </c:pt>
                <c:pt idx="9">
                  <c:v>5.73</c:v>
                </c:pt>
              </c:numCache>
            </c:numRef>
          </c:val>
          <c:extLst>
            <c:ext xmlns:c16="http://schemas.microsoft.com/office/drawing/2014/chart" uri="{C3380CC4-5D6E-409C-BE32-E72D297353CC}">
              <c16:uniqueId val="{00000008-56E1-4C42-9B8A-E7F7B181882E}"/>
            </c:ext>
          </c:extLst>
        </c:ser>
        <c:ser>
          <c:idx val="9"/>
          <c:order val="9"/>
          <c:tx>
            <c:strRef>
              <c:f>データシート!$A$36</c:f>
              <c:strCache>
                <c:ptCount val="1"/>
                <c:pt idx="0">
                  <c:v>介護保険特別会計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3.89</c:v>
                </c:pt>
                <c:pt idx="2">
                  <c:v>#N/A</c:v>
                </c:pt>
                <c:pt idx="3">
                  <c:v>2.52</c:v>
                </c:pt>
                <c:pt idx="4">
                  <c:v>#N/A</c:v>
                </c:pt>
                <c:pt idx="5">
                  <c:v>3.52</c:v>
                </c:pt>
                <c:pt idx="6">
                  <c:v>#N/A</c:v>
                </c:pt>
                <c:pt idx="7">
                  <c:v>5.23</c:v>
                </c:pt>
                <c:pt idx="8">
                  <c:v>#N/A</c:v>
                </c:pt>
                <c:pt idx="9">
                  <c:v>5.91</c:v>
                </c:pt>
              </c:numCache>
            </c:numRef>
          </c:val>
          <c:extLst>
            <c:ext xmlns:c16="http://schemas.microsoft.com/office/drawing/2014/chart" uri="{C3380CC4-5D6E-409C-BE32-E72D297353CC}">
              <c16:uniqueId val="{00000009-56E1-4C42-9B8A-E7F7B181882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5107</c:v>
                </c:pt>
                <c:pt idx="5">
                  <c:v>5125</c:v>
                </c:pt>
                <c:pt idx="8">
                  <c:v>5215</c:v>
                </c:pt>
                <c:pt idx="11">
                  <c:v>5330</c:v>
                </c:pt>
                <c:pt idx="14">
                  <c:v>5555</c:v>
                </c:pt>
              </c:numCache>
            </c:numRef>
          </c:val>
          <c:extLst>
            <c:ext xmlns:c16="http://schemas.microsoft.com/office/drawing/2014/chart" uri="{C3380CC4-5D6E-409C-BE32-E72D297353CC}">
              <c16:uniqueId val="{00000000-89F2-4DE6-800A-39B3D60D63A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9F2-4DE6-800A-39B3D60D63A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113</c:v>
                </c:pt>
                <c:pt idx="3">
                  <c:v>104</c:v>
                </c:pt>
                <c:pt idx="6">
                  <c:v>108</c:v>
                </c:pt>
                <c:pt idx="9">
                  <c:v>97</c:v>
                </c:pt>
                <c:pt idx="12">
                  <c:v>96</c:v>
                </c:pt>
              </c:numCache>
            </c:numRef>
          </c:val>
          <c:extLst>
            <c:ext xmlns:c16="http://schemas.microsoft.com/office/drawing/2014/chart" uri="{C3380CC4-5D6E-409C-BE32-E72D297353CC}">
              <c16:uniqueId val="{00000002-89F2-4DE6-800A-39B3D60D63A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76</c:v>
                </c:pt>
                <c:pt idx="3">
                  <c:v>88</c:v>
                </c:pt>
                <c:pt idx="6">
                  <c:v>90</c:v>
                </c:pt>
                <c:pt idx="9">
                  <c:v>171</c:v>
                </c:pt>
                <c:pt idx="12">
                  <c:v>81</c:v>
                </c:pt>
              </c:numCache>
            </c:numRef>
          </c:val>
          <c:extLst>
            <c:ext xmlns:c16="http://schemas.microsoft.com/office/drawing/2014/chart" uri="{C3380CC4-5D6E-409C-BE32-E72D297353CC}">
              <c16:uniqueId val="{00000003-89F2-4DE6-800A-39B3D60D63A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1363</c:v>
                </c:pt>
                <c:pt idx="3">
                  <c:v>1288</c:v>
                </c:pt>
                <c:pt idx="6">
                  <c:v>1298</c:v>
                </c:pt>
                <c:pt idx="9">
                  <c:v>1261</c:v>
                </c:pt>
                <c:pt idx="12">
                  <c:v>1330</c:v>
                </c:pt>
              </c:numCache>
            </c:numRef>
          </c:val>
          <c:extLst>
            <c:ext xmlns:c16="http://schemas.microsoft.com/office/drawing/2014/chart" uri="{C3380CC4-5D6E-409C-BE32-E72D297353CC}">
              <c16:uniqueId val="{00000004-89F2-4DE6-800A-39B3D60D63A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9F2-4DE6-800A-39B3D60D63A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9F2-4DE6-800A-39B3D60D63A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6183</c:v>
                </c:pt>
                <c:pt idx="3">
                  <c:v>6237</c:v>
                </c:pt>
                <c:pt idx="6">
                  <c:v>6345</c:v>
                </c:pt>
                <c:pt idx="9">
                  <c:v>6602</c:v>
                </c:pt>
                <c:pt idx="12">
                  <c:v>7012</c:v>
                </c:pt>
              </c:numCache>
            </c:numRef>
          </c:val>
          <c:extLst>
            <c:ext xmlns:c16="http://schemas.microsoft.com/office/drawing/2014/chart" uri="{C3380CC4-5D6E-409C-BE32-E72D297353CC}">
              <c16:uniqueId val="{00000007-89F2-4DE6-800A-39B3D60D63A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2628</c:v>
                </c:pt>
                <c:pt idx="2">
                  <c:v>#N/A</c:v>
                </c:pt>
                <c:pt idx="3">
                  <c:v>#N/A</c:v>
                </c:pt>
                <c:pt idx="4">
                  <c:v>2592</c:v>
                </c:pt>
                <c:pt idx="5">
                  <c:v>#N/A</c:v>
                </c:pt>
                <c:pt idx="6">
                  <c:v>#N/A</c:v>
                </c:pt>
                <c:pt idx="7">
                  <c:v>2626</c:v>
                </c:pt>
                <c:pt idx="8">
                  <c:v>#N/A</c:v>
                </c:pt>
                <c:pt idx="9">
                  <c:v>#N/A</c:v>
                </c:pt>
                <c:pt idx="10">
                  <c:v>2801</c:v>
                </c:pt>
                <c:pt idx="11">
                  <c:v>#N/A</c:v>
                </c:pt>
                <c:pt idx="12">
                  <c:v>#N/A</c:v>
                </c:pt>
                <c:pt idx="13">
                  <c:v>2964</c:v>
                </c:pt>
                <c:pt idx="14">
                  <c:v>#N/A</c:v>
                </c:pt>
              </c:numCache>
            </c:numRef>
          </c:val>
          <c:smooth val="0"/>
          <c:extLst>
            <c:ext xmlns:c16="http://schemas.microsoft.com/office/drawing/2014/chart" uri="{C3380CC4-5D6E-409C-BE32-E72D297353CC}">
              <c16:uniqueId val="{00000008-89F2-4DE6-800A-39B3D60D63A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63221</c:v>
                </c:pt>
                <c:pt idx="5">
                  <c:v>66646</c:v>
                </c:pt>
                <c:pt idx="8">
                  <c:v>74641</c:v>
                </c:pt>
                <c:pt idx="11">
                  <c:v>71021</c:v>
                </c:pt>
                <c:pt idx="14">
                  <c:v>70990</c:v>
                </c:pt>
              </c:numCache>
            </c:numRef>
          </c:val>
          <c:extLst>
            <c:ext xmlns:c16="http://schemas.microsoft.com/office/drawing/2014/chart" uri="{C3380CC4-5D6E-409C-BE32-E72D297353CC}">
              <c16:uniqueId val="{00000000-A039-4E66-BA64-9C78B21D457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681</c:v>
                </c:pt>
                <c:pt idx="5">
                  <c:v>554</c:v>
                </c:pt>
                <c:pt idx="8">
                  <c:v>541</c:v>
                </c:pt>
                <c:pt idx="11">
                  <c:v>538</c:v>
                </c:pt>
                <c:pt idx="14">
                  <c:v>743</c:v>
                </c:pt>
              </c:numCache>
            </c:numRef>
          </c:val>
          <c:extLst>
            <c:ext xmlns:c16="http://schemas.microsoft.com/office/drawing/2014/chart" uri="{C3380CC4-5D6E-409C-BE32-E72D297353CC}">
              <c16:uniqueId val="{00000001-A039-4E66-BA64-9C78B21D457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8819</c:v>
                </c:pt>
                <c:pt idx="5">
                  <c:v>8903</c:v>
                </c:pt>
                <c:pt idx="8">
                  <c:v>11045</c:v>
                </c:pt>
                <c:pt idx="11">
                  <c:v>12096</c:v>
                </c:pt>
                <c:pt idx="14">
                  <c:v>12077</c:v>
                </c:pt>
              </c:numCache>
            </c:numRef>
          </c:val>
          <c:extLst>
            <c:ext xmlns:c16="http://schemas.microsoft.com/office/drawing/2014/chart" uri="{C3380CC4-5D6E-409C-BE32-E72D297353CC}">
              <c16:uniqueId val="{00000002-A039-4E66-BA64-9C78B21D457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039-4E66-BA64-9C78B21D457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039-4E66-BA64-9C78B21D457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c:v>
                </c:pt>
                <c:pt idx="3">
                  <c:v>2</c:v>
                </c:pt>
                <c:pt idx="6">
                  <c:v>0</c:v>
                </c:pt>
                <c:pt idx="9">
                  <c:v>0</c:v>
                </c:pt>
                <c:pt idx="12">
                  <c:v>0</c:v>
                </c:pt>
              </c:numCache>
            </c:numRef>
          </c:val>
          <c:extLst>
            <c:ext xmlns:c16="http://schemas.microsoft.com/office/drawing/2014/chart" uri="{C3380CC4-5D6E-409C-BE32-E72D297353CC}">
              <c16:uniqueId val="{00000005-A039-4E66-BA64-9C78B21D457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9073</c:v>
                </c:pt>
                <c:pt idx="3">
                  <c:v>8947</c:v>
                </c:pt>
                <c:pt idx="6">
                  <c:v>8931</c:v>
                </c:pt>
                <c:pt idx="9">
                  <c:v>8670</c:v>
                </c:pt>
                <c:pt idx="12">
                  <c:v>9080</c:v>
                </c:pt>
              </c:numCache>
            </c:numRef>
          </c:val>
          <c:extLst>
            <c:ext xmlns:c16="http://schemas.microsoft.com/office/drawing/2014/chart" uri="{C3380CC4-5D6E-409C-BE32-E72D297353CC}">
              <c16:uniqueId val="{00000006-A039-4E66-BA64-9C78B21D457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794</c:v>
                </c:pt>
                <c:pt idx="3">
                  <c:v>729</c:v>
                </c:pt>
                <c:pt idx="6">
                  <c:v>792</c:v>
                </c:pt>
                <c:pt idx="9">
                  <c:v>697</c:v>
                </c:pt>
                <c:pt idx="12">
                  <c:v>693</c:v>
                </c:pt>
              </c:numCache>
            </c:numRef>
          </c:val>
          <c:extLst>
            <c:ext xmlns:c16="http://schemas.microsoft.com/office/drawing/2014/chart" uri="{C3380CC4-5D6E-409C-BE32-E72D297353CC}">
              <c16:uniqueId val="{00000007-A039-4E66-BA64-9C78B21D457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17248</c:v>
                </c:pt>
                <c:pt idx="3">
                  <c:v>16685</c:v>
                </c:pt>
                <c:pt idx="6">
                  <c:v>16072</c:v>
                </c:pt>
                <c:pt idx="9">
                  <c:v>14985</c:v>
                </c:pt>
                <c:pt idx="12">
                  <c:v>14890</c:v>
                </c:pt>
              </c:numCache>
            </c:numRef>
          </c:val>
          <c:extLst>
            <c:ext xmlns:c16="http://schemas.microsoft.com/office/drawing/2014/chart" uri="{C3380CC4-5D6E-409C-BE32-E72D297353CC}">
              <c16:uniqueId val="{00000008-A039-4E66-BA64-9C78B21D457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1006</c:v>
                </c:pt>
                <c:pt idx="3">
                  <c:v>987</c:v>
                </c:pt>
                <c:pt idx="6">
                  <c:v>1070</c:v>
                </c:pt>
                <c:pt idx="9">
                  <c:v>1038</c:v>
                </c:pt>
                <c:pt idx="12">
                  <c:v>1006</c:v>
                </c:pt>
              </c:numCache>
            </c:numRef>
          </c:val>
          <c:extLst>
            <c:ext xmlns:c16="http://schemas.microsoft.com/office/drawing/2014/chart" uri="{C3380CC4-5D6E-409C-BE32-E72D297353CC}">
              <c16:uniqueId val="{00000009-A039-4E66-BA64-9C78B21D457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71248</c:v>
                </c:pt>
                <c:pt idx="3">
                  <c:v>75515</c:v>
                </c:pt>
                <c:pt idx="6">
                  <c:v>85751</c:v>
                </c:pt>
                <c:pt idx="9">
                  <c:v>84056</c:v>
                </c:pt>
                <c:pt idx="12">
                  <c:v>82119</c:v>
                </c:pt>
              </c:numCache>
            </c:numRef>
          </c:val>
          <c:extLst>
            <c:ext xmlns:c16="http://schemas.microsoft.com/office/drawing/2014/chart" uri="{C3380CC4-5D6E-409C-BE32-E72D297353CC}">
              <c16:uniqueId val="{0000000A-A039-4E66-BA64-9C78B21D457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26650</c:v>
                </c:pt>
                <c:pt idx="2">
                  <c:v>#N/A</c:v>
                </c:pt>
                <c:pt idx="3">
                  <c:v>#N/A</c:v>
                </c:pt>
                <c:pt idx="4">
                  <c:v>26762</c:v>
                </c:pt>
                <c:pt idx="5">
                  <c:v>#N/A</c:v>
                </c:pt>
                <c:pt idx="6">
                  <c:v>#N/A</c:v>
                </c:pt>
                <c:pt idx="7">
                  <c:v>26388</c:v>
                </c:pt>
                <c:pt idx="8">
                  <c:v>#N/A</c:v>
                </c:pt>
                <c:pt idx="9">
                  <c:v>#N/A</c:v>
                </c:pt>
                <c:pt idx="10">
                  <c:v>25791</c:v>
                </c:pt>
                <c:pt idx="11">
                  <c:v>#N/A</c:v>
                </c:pt>
                <c:pt idx="12">
                  <c:v>#N/A</c:v>
                </c:pt>
                <c:pt idx="13">
                  <c:v>23978</c:v>
                </c:pt>
                <c:pt idx="14">
                  <c:v>#N/A</c:v>
                </c:pt>
              </c:numCache>
            </c:numRef>
          </c:val>
          <c:smooth val="0"/>
          <c:extLst>
            <c:ext xmlns:c16="http://schemas.microsoft.com/office/drawing/2014/chart" uri="{C3380CC4-5D6E-409C-BE32-E72D297353CC}">
              <c16:uniqueId val="{0000000B-A039-4E66-BA64-9C78B21D457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3455</c:v>
                </c:pt>
                <c:pt idx="1">
                  <c:v>3459</c:v>
                </c:pt>
                <c:pt idx="2">
                  <c:v>3465</c:v>
                </c:pt>
              </c:numCache>
            </c:numRef>
          </c:val>
          <c:extLst>
            <c:ext xmlns:c16="http://schemas.microsoft.com/office/drawing/2014/chart" uri="{C3380CC4-5D6E-409C-BE32-E72D297353CC}">
              <c16:uniqueId val="{00000000-7779-48D9-941F-F5AF7F8354A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1908</c:v>
                </c:pt>
                <c:pt idx="1">
                  <c:v>3046</c:v>
                </c:pt>
                <c:pt idx="2">
                  <c:v>3124</c:v>
                </c:pt>
              </c:numCache>
            </c:numRef>
          </c:val>
          <c:extLst>
            <c:ext xmlns:c16="http://schemas.microsoft.com/office/drawing/2014/chart" uri="{C3380CC4-5D6E-409C-BE32-E72D297353CC}">
              <c16:uniqueId val="{00000001-7779-48D9-941F-F5AF7F8354A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5643</c:v>
                </c:pt>
                <c:pt idx="1">
                  <c:v>4963</c:v>
                </c:pt>
                <c:pt idx="2">
                  <c:v>4679</c:v>
                </c:pt>
              </c:numCache>
            </c:numRef>
          </c:val>
          <c:extLst>
            <c:ext xmlns:c16="http://schemas.microsoft.com/office/drawing/2014/chart" uri="{C3380CC4-5D6E-409C-BE32-E72D297353CC}">
              <c16:uniqueId val="{00000002-7779-48D9-941F-F5AF7F8354A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熊本県八代市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121,657
118,021
681.30
69,510,999
67,397,176
1,961,878
34,184,174
82,119,119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定年延長制度の定着による納税者と所得の増加により、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市民税の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個人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分は増加となっておりますが、年々生産年齢人口は減少傾向にあり、今後も大幅な増収は厳しい状況です。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の個別施設計画の策定や収納率向上への取り組みに注力しており、引き続き、市税の収納率向上対策による歳入の確保に努めるとともに事業の見直しによる計画的な歳出削減により財政基盤の強化に努め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44</xdr:row>
      <xdr:rowOff>96157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95572"/>
          <a:ext cx="0" cy="1344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68234</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96157</xdr:rowOff>
    </xdr:from>
    <xdr:to>
      <xdr:col>24</xdr:col>
      <xdr:colOff>12700</xdr:colOff>
      <xdr:row>44</xdr:row>
      <xdr:rowOff>96157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127907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57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24692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41</xdr:row>
      <xdr:rowOff>127907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127907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145143</xdr:rowOff>
    </xdr:from>
    <xdr:to>
      <xdr:col>15</xdr:col>
      <xdr:colOff>133350</xdr:colOff>
      <xdr:row>41</xdr:row>
      <xdr:rowOff>75293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85470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127907</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38</xdr:row>
      <xdr:rowOff>108857</xdr:rowOff>
    </xdr:from>
    <xdr:to>
      <xdr:col>11</xdr:col>
      <xdr:colOff>82550</xdr:colOff>
      <xdr:row>39</xdr:row>
      <xdr:rowOff>39007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49184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49184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0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77107</xdr:rowOff>
    </xdr:from>
    <xdr:to>
      <xdr:col>15</xdr:col>
      <xdr:colOff>133350</xdr:colOff>
      <xdr:row>42</xdr:row>
      <xdr:rowOff>7257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地方消費税交付金や臨時財政対策債の減少により、経常一般財源総額は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億円減少し、公定価格改正に伴う私立保育所給付費増による扶助費の増加や新庁舎建設等に係る償還の本格化による公債費の増加等により、経常一般財源充当経費が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億円増加したことで、前年度と比べ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ポイント上昇しております。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今後も物価高騰による物件費の増加等が見込まれるため、引き続き事業見直しを行い、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経常経費削減に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努めます。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11995</xdr:rowOff>
    </xdr:from>
    <xdr:to>
      <xdr:col>23</xdr:col>
      <xdr:colOff>133350</xdr:colOff>
      <xdr:row>67</xdr:row>
      <xdr:rowOff>152400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298995"/>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124477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152400</xdr:rowOff>
    </xdr:from>
    <xdr:to>
      <xdr:col>24</xdr:col>
      <xdr:colOff>12700</xdr:colOff>
      <xdr:row>67</xdr:row>
      <xdr:rowOff>152400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98372</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1004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11995</xdr:rowOff>
    </xdr:from>
    <xdr:to>
      <xdr:col>24</xdr:col>
      <xdr:colOff>12700</xdr:colOff>
      <xdr:row>60</xdr:row>
      <xdr:rowOff>11995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2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17639</xdr:rowOff>
    </xdr:from>
    <xdr:to>
      <xdr:col>23</xdr:col>
      <xdr:colOff>133350</xdr:colOff>
      <xdr:row>63</xdr:row>
      <xdr:rowOff>33867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647539"/>
          <a:ext cx="8382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116417</xdr:rowOff>
    </xdr:from>
    <xdr:to>
      <xdr:col>19</xdr:col>
      <xdr:colOff>133350</xdr:colOff>
      <xdr:row>62</xdr:row>
      <xdr:rowOff>17639</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231967"/>
          <a:ext cx="889000" cy="41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154517</xdr:rowOff>
    </xdr:from>
    <xdr:to>
      <xdr:col>19</xdr:col>
      <xdr:colOff>184150</xdr:colOff>
      <xdr:row>63</xdr:row>
      <xdr:rowOff>84667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69444</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116417</xdr:rowOff>
    </xdr:from>
    <xdr:to>
      <xdr:col>15</xdr:col>
      <xdr:colOff>82550</xdr:colOff>
      <xdr:row>64</xdr:row>
      <xdr:rowOff>90311</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231967"/>
          <a:ext cx="889000" cy="83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79022</xdr:rowOff>
    </xdr:from>
    <xdr:to>
      <xdr:col>15</xdr:col>
      <xdr:colOff>133350</xdr:colOff>
      <xdr:row>60</xdr:row>
      <xdr:rowOff>9172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19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165399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28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63500</xdr:rowOff>
    </xdr:from>
    <xdr:to>
      <xdr:col>11</xdr:col>
      <xdr:colOff>31750</xdr:colOff>
      <xdr:row>64</xdr:row>
      <xdr:rowOff>90311</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10363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100895</xdr:rowOff>
    </xdr:from>
    <xdr:to>
      <xdr:col>11</xdr:col>
      <xdr:colOff>82550</xdr:colOff>
      <xdr:row>63</xdr:row>
      <xdr:rowOff>31045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73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41222</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49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167922</xdr:rowOff>
    </xdr:from>
    <xdr:to>
      <xdr:col>7</xdr:col>
      <xdr:colOff>31750</xdr:colOff>
      <xdr:row>63</xdr:row>
      <xdr:rowOff>98072</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79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108249</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56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154517</xdr:rowOff>
    </xdr:from>
    <xdr:to>
      <xdr:col>23</xdr:col>
      <xdr:colOff>184150</xdr:colOff>
      <xdr:row>63</xdr:row>
      <xdr:rowOff>84667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171044</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138289</xdr:rowOff>
    </xdr:from>
    <xdr:to>
      <xdr:col>19</xdr:col>
      <xdr:colOff>184150</xdr:colOff>
      <xdr:row>62</xdr:row>
      <xdr:rowOff>68439</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59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78616</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36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65617</xdr:rowOff>
    </xdr:from>
    <xdr:to>
      <xdr:col>15</xdr:col>
      <xdr:colOff>133350</xdr:colOff>
      <xdr:row>59</xdr:row>
      <xdr:rowOff>167217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5944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39511</xdr:rowOff>
    </xdr:from>
    <xdr:to>
      <xdr:col>11</xdr:col>
      <xdr:colOff>82550</xdr:colOff>
      <xdr:row>64</xdr:row>
      <xdr:rowOff>141111</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01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125888</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09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12700</xdr:rowOff>
    </xdr:from>
    <xdr:to>
      <xdr:col>7</xdr:col>
      <xdr:colOff>31750</xdr:colOff>
      <xdr:row>64</xdr:row>
      <xdr:rowOff>114300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99077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[138,248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年延長による退職金の減少や、浄化槽汚泥処理を下水道施設での処理へと変更したことによる管理経費の減少、国の電気料に対する補助制度による電気料の減少等により、人件費・物件費ともに前年度と比べ低く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、物件費の計画的な削減を行うとともに、適正な定員管理を図りながら、人件費の抑制に努めます。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5" name="人件費・物件費等の状況グラフ枠">
          <a:extLst>
            <a:ext uri="{FF2B5EF4-FFF2-40B4-BE49-F238E27FC236}">
              <a16:creationId xmlns:a16="http://schemas.microsoft.com/office/drawing/2014/main" id="{00000000-0008-0000-0300-0000C3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7917</xdr:rowOff>
    </xdr:from>
    <xdr:to>
      <xdr:col>23</xdr:col>
      <xdr:colOff>133350</xdr:colOff>
      <xdr:row>89</xdr:row>
      <xdr:rowOff>127687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953000" y="13895367"/>
          <a:ext cx="0" cy="1491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99764</xdr:rowOff>
    </xdr:from>
    <xdr:ext cx="762000" cy="259045"/>
    <xdr:sp macro="" textlink="">
      <xdr:nvSpPr>
        <xdr:cNvPr id="197" name="人件費・物件費等の状況最小値テキスト">
          <a:extLst>
            <a:ext uri="{FF2B5EF4-FFF2-40B4-BE49-F238E27FC236}">
              <a16:creationId xmlns:a16="http://schemas.microsoft.com/office/drawing/2014/main" id="{00000000-0008-0000-0300-0000C5000000}"/>
            </a:ext>
          </a:extLst>
        </xdr:cNvPr>
        <xdr:cNvSpPr txBox="1"/>
      </xdr:nvSpPr>
      <xdr:spPr>
        <a:xfrm>
          <a:off x="5041900" y="15358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127687</xdr:rowOff>
    </xdr:from>
    <xdr:to>
      <xdr:col>24</xdr:col>
      <xdr:colOff>12700</xdr:colOff>
      <xdr:row>89</xdr:row>
      <xdr:rowOff>127687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5386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94294</xdr:rowOff>
    </xdr:from>
    <xdr:ext cx="762000" cy="259045"/>
    <xdr:sp macro="" textlink="">
      <xdr:nvSpPr>
        <xdr:cNvPr id="199" name="人件費・物件費等の状況最大値テキスト">
          <a:extLst>
            <a:ext uri="{FF2B5EF4-FFF2-40B4-BE49-F238E27FC236}">
              <a16:creationId xmlns:a16="http://schemas.microsoft.com/office/drawing/2014/main" id="{00000000-0008-0000-0300-0000C7000000}"/>
            </a:ext>
          </a:extLst>
        </xdr:cNvPr>
        <xdr:cNvSpPr txBox="1"/>
      </xdr:nvSpPr>
      <xdr:spPr>
        <a:xfrm>
          <a:off x="5041900" y="1363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7917</xdr:rowOff>
    </xdr:from>
    <xdr:to>
      <xdr:col>24</xdr:col>
      <xdr:colOff>12700</xdr:colOff>
      <xdr:row>81</xdr:row>
      <xdr:rowOff>7917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864100" y="1389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46603</xdr:rowOff>
    </xdr:from>
    <xdr:to>
      <xdr:col>23</xdr:col>
      <xdr:colOff>133350</xdr:colOff>
      <xdr:row>83</xdr:row>
      <xdr:rowOff>55229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4114800" y="14276953"/>
          <a:ext cx="838200" cy="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27981</xdr:rowOff>
    </xdr:from>
    <xdr:ext cx="762000" cy="259045"/>
    <xdr:sp macro="" textlink="">
      <xdr:nvSpPr>
        <xdr:cNvPr id="202" name="人件費・物件費等の状況平均値テキスト">
          <a:extLst>
            <a:ext uri="{FF2B5EF4-FFF2-40B4-BE49-F238E27FC236}">
              <a16:creationId xmlns:a16="http://schemas.microsoft.com/office/drawing/2014/main" id="{00000000-0008-0000-0300-0000CA000000}"/>
            </a:ext>
          </a:extLst>
        </xdr:cNvPr>
        <xdr:cNvSpPr txBox="1"/>
      </xdr:nvSpPr>
      <xdr:spPr>
        <a:xfrm>
          <a:off x="5041900" y="14601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55904</xdr:rowOff>
    </xdr:from>
    <xdr:to>
      <xdr:col>23</xdr:col>
      <xdr:colOff>184150</xdr:colOff>
      <xdr:row>85</xdr:row>
      <xdr:rowOff>157504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902200" y="1462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55229</xdr:rowOff>
    </xdr:from>
    <xdr:to>
      <xdr:col>19</xdr:col>
      <xdr:colOff>133350</xdr:colOff>
      <xdr:row>84</xdr:row>
      <xdr:rowOff>71149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3225800" y="14285579"/>
          <a:ext cx="889000" cy="18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31186</xdr:rowOff>
    </xdr:from>
    <xdr:to>
      <xdr:col>19</xdr:col>
      <xdr:colOff>184150</xdr:colOff>
      <xdr:row>85</xdr:row>
      <xdr:rowOff>132786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4064000" y="1460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117563</xdr:rowOff>
    </xdr:from>
    <xdr:ext cx="7366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733800" y="14690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48729</xdr:rowOff>
    </xdr:from>
    <xdr:to>
      <xdr:col>15</xdr:col>
      <xdr:colOff>82550</xdr:colOff>
      <xdr:row>84</xdr:row>
      <xdr:rowOff>71149</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2336800" y="14279079"/>
          <a:ext cx="889000" cy="19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121634</xdr:rowOff>
    </xdr:from>
    <xdr:to>
      <xdr:col>15</xdr:col>
      <xdr:colOff>133350</xdr:colOff>
      <xdr:row>85</xdr:row>
      <xdr:rowOff>51784</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3175000" y="1452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36561</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844800" y="1460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62013</xdr:rowOff>
    </xdr:from>
    <xdr:to>
      <xdr:col>11</xdr:col>
      <xdr:colOff>31750</xdr:colOff>
      <xdr:row>83</xdr:row>
      <xdr:rowOff>48729</xdr:rowOff>
    </xdr:to>
    <xdr:cxnSp macro="">
      <xdr:nvCxnSpPr>
        <xdr:cNvPr id="210" name="直線コネクタ 209">
          <a:extLst>
            <a:ext uri="{FF2B5EF4-FFF2-40B4-BE49-F238E27FC236}">
              <a16:creationId xmlns:a16="http://schemas.microsoft.com/office/drawing/2014/main" id="{00000000-0008-0000-0300-0000D2000000}"/>
            </a:ext>
          </a:extLst>
        </xdr:cNvPr>
        <xdr:cNvCxnSpPr/>
      </xdr:nvCxnSpPr>
      <xdr:spPr>
        <a:xfrm>
          <a:off x="1447800" y="13949463"/>
          <a:ext cx="889000" cy="32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39267</xdr:rowOff>
    </xdr:from>
    <xdr:to>
      <xdr:col>11</xdr:col>
      <xdr:colOff>82550</xdr:colOff>
      <xdr:row>83</xdr:row>
      <xdr:rowOff>140867</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2286000" y="1426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125644</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955800" y="14355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16666</xdr:rowOff>
    </xdr:from>
    <xdr:to>
      <xdr:col>7</xdr:col>
      <xdr:colOff>31750</xdr:colOff>
      <xdr:row>82</xdr:row>
      <xdr:rowOff>118266</xdr:rowOff>
    </xdr:to>
    <xdr:sp macro="" textlink="">
      <xdr:nvSpPr>
        <xdr:cNvPr id="213" name="フローチャート: 判断 212">
          <a:extLst>
            <a:ext uri="{FF2B5EF4-FFF2-40B4-BE49-F238E27FC236}">
              <a16:creationId xmlns:a16="http://schemas.microsoft.com/office/drawing/2014/main" id="{00000000-0008-0000-0300-0000D5000000}"/>
            </a:ext>
          </a:extLst>
        </xdr:cNvPr>
        <xdr:cNvSpPr/>
      </xdr:nvSpPr>
      <xdr:spPr>
        <a:xfrm>
          <a:off x="1397000" y="1407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103043</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066800" y="1416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167253</xdr:rowOff>
    </xdr:from>
    <xdr:to>
      <xdr:col>23</xdr:col>
      <xdr:colOff>184150</xdr:colOff>
      <xdr:row>83</xdr:row>
      <xdr:rowOff>97403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902200" y="1422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12330</xdr:rowOff>
    </xdr:from>
    <xdr:ext cx="762000" cy="259045"/>
    <xdr:sp macro="" textlink="">
      <xdr:nvSpPr>
        <xdr:cNvPr id="221" name="人件費・物件費等の状況該当値テキスト">
          <a:extLst>
            <a:ext uri="{FF2B5EF4-FFF2-40B4-BE49-F238E27FC236}">
              <a16:creationId xmlns:a16="http://schemas.microsoft.com/office/drawing/2014/main" id="{00000000-0008-0000-0300-0000DD000000}"/>
            </a:ext>
          </a:extLst>
        </xdr:cNvPr>
        <xdr:cNvSpPr txBox="1"/>
      </xdr:nvSpPr>
      <xdr:spPr>
        <a:xfrm>
          <a:off x="5041900" y="14071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4429</xdr:rowOff>
    </xdr:from>
    <xdr:to>
      <xdr:col>19</xdr:col>
      <xdr:colOff>184150</xdr:colOff>
      <xdr:row>83</xdr:row>
      <xdr:rowOff>106029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4064000" y="1423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116206</xdr:rowOff>
    </xdr:from>
    <xdr:ext cx="7366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3733800" y="14003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20349</xdr:rowOff>
    </xdr:from>
    <xdr:to>
      <xdr:col>15</xdr:col>
      <xdr:colOff>133350</xdr:colOff>
      <xdr:row>84</xdr:row>
      <xdr:rowOff>121949</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3175000" y="1442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132126</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2844800" y="14191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169379</xdr:rowOff>
    </xdr:from>
    <xdr:to>
      <xdr:col>11</xdr:col>
      <xdr:colOff>82550</xdr:colOff>
      <xdr:row>83</xdr:row>
      <xdr:rowOff>99529</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2286000" y="1422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109706</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955800" y="13997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11213</xdr:rowOff>
    </xdr:from>
    <xdr:to>
      <xdr:col>7</xdr:col>
      <xdr:colOff>31750</xdr:colOff>
      <xdr:row>81</xdr:row>
      <xdr:rowOff>112813</xdr:rowOff>
    </xdr:to>
    <xdr:sp macro="" textlink="">
      <xdr:nvSpPr>
        <xdr:cNvPr id="228" name="楕円 227">
          <a:extLst>
            <a:ext uri="{FF2B5EF4-FFF2-40B4-BE49-F238E27FC236}">
              <a16:creationId xmlns:a16="http://schemas.microsoft.com/office/drawing/2014/main" id="{00000000-0008-0000-0300-0000E4000000}"/>
            </a:ext>
          </a:extLst>
        </xdr:cNvPr>
        <xdr:cNvSpPr/>
      </xdr:nvSpPr>
      <xdr:spPr>
        <a:xfrm>
          <a:off x="1397000" y="1389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122990</xdr:rowOff>
    </xdr:from>
    <xdr:ext cx="762000" cy="259045"/>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066800" y="13667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1" name="正方形/長方形 240">
          <a:extLst>
            <a:ext uri="{FF2B5EF4-FFF2-40B4-BE49-F238E27FC236}">
              <a16:creationId xmlns:a16="http://schemas.microsoft.com/office/drawing/2014/main" id="{00000000-0008-0000-0300-0000F1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類似団体平均を下回る給与水準となっています。今後も国や県等との均衡を考慮しながら、引き続き給与水準の適正化に努めます。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9" name="給与水準   （国との比較）グラフ枠">
          <a:extLst>
            <a:ext uri="{FF2B5EF4-FFF2-40B4-BE49-F238E27FC236}">
              <a16:creationId xmlns:a16="http://schemas.microsoft.com/office/drawing/2014/main" id="{00000000-0008-0000-0300-000003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27214</xdr:rowOff>
    </xdr:from>
    <xdr:to>
      <xdr:col>81</xdr:col>
      <xdr:colOff>44450</xdr:colOff>
      <xdr:row>89</xdr:row>
      <xdr:rowOff>907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7018000" y="13743214"/>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61" name="給与水準   （国との比較）最小値テキスト">
          <a:extLst>
            <a:ext uri="{FF2B5EF4-FFF2-40B4-BE49-F238E27FC236}">
              <a16:creationId xmlns:a16="http://schemas.microsoft.com/office/drawing/2014/main" id="{00000000-0008-0000-0300-00000501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113591</xdr:rowOff>
    </xdr:from>
    <xdr:ext cx="762000" cy="259045"/>
    <xdr:sp macro="" textlink="">
      <xdr:nvSpPr>
        <xdr:cNvPr id="263" name="給与水準   （国との比較）最大値テキスト">
          <a:extLst>
            <a:ext uri="{FF2B5EF4-FFF2-40B4-BE49-F238E27FC236}">
              <a16:creationId xmlns:a16="http://schemas.microsoft.com/office/drawing/2014/main" id="{00000000-0008-0000-0300-000007010000}"/>
            </a:ext>
          </a:extLst>
        </xdr:cNvPr>
        <xdr:cNvSpPr txBox="1"/>
      </xdr:nvSpPr>
      <xdr:spPr>
        <a:xfrm>
          <a:off x="17106900" y="1348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27214</xdr:rowOff>
    </xdr:from>
    <xdr:to>
      <xdr:col>81</xdr:col>
      <xdr:colOff>133350</xdr:colOff>
      <xdr:row>80</xdr:row>
      <xdr:rowOff>27214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6929100" y="1374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27214</xdr:rowOff>
    </xdr:from>
    <xdr:to>
      <xdr:col>81</xdr:col>
      <xdr:colOff>44450</xdr:colOff>
      <xdr:row>81</xdr:row>
      <xdr:rowOff>62593</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6179800" y="13743214"/>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54627</xdr:rowOff>
    </xdr:from>
    <xdr:ext cx="762000" cy="259045"/>
    <xdr:sp macro="" textlink="">
      <xdr:nvSpPr>
        <xdr:cNvPr id="266" name="給与水準   （国との比較）平均値テキスト">
          <a:extLst>
            <a:ext uri="{FF2B5EF4-FFF2-40B4-BE49-F238E27FC236}">
              <a16:creationId xmlns:a16="http://schemas.microsoft.com/office/drawing/2014/main" id="{00000000-0008-0000-0300-00000A010000}"/>
            </a:ext>
          </a:extLst>
        </xdr:cNvPr>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62593</xdr:rowOff>
    </xdr:from>
    <xdr:to>
      <xdr:col>77</xdr:col>
      <xdr:colOff>44450</xdr:colOff>
      <xdr:row>81</xdr:row>
      <xdr:rowOff>131536</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5290800" y="1395004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14514</xdr:rowOff>
    </xdr:from>
    <xdr:to>
      <xdr:col>77</xdr:col>
      <xdr:colOff>95250</xdr:colOff>
      <xdr:row>84</xdr:row>
      <xdr:rowOff>116114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100891</xdr:rowOff>
    </xdr:from>
    <xdr:ext cx="7366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798800" y="145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131536</xdr:rowOff>
    </xdr:from>
    <xdr:to>
      <xdr:col>72</xdr:col>
      <xdr:colOff>203200</xdr:colOff>
      <xdr:row>83</xdr:row>
      <xdr:rowOff>29936</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flipV="1">
          <a:off x="14401800" y="1401898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166914</xdr:rowOff>
    </xdr:from>
    <xdr:to>
      <xdr:col>68</xdr:col>
      <xdr:colOff>152400</xdr:colOff>
      <xdr:row>83</xdr:row>
      <xdr:rowOff>29936</xdr:rowOff>
    </xdr:to>
    <xdr:cxnSp macro="">
      <xdr:nvCxnSpPr>
        <xdr:cNvPr id="274" name="直線コネクタ 273">
          <a:extLst>
            <a:ext uri="{FF2B5EF4-FFF2-40B4-BE49-F238E27FC236}">
              <a16:creationId xmlns:a16="http://schemas.microsoft.com/office/drawing/2014/main" id="{00000000-0008-0000-0300-000012010000}"/>
            </a:ext>
          </a:extLst>
        </xdr:cNvPr>
        <xdr:cNvCxnSpPr/>
      </xdr:nvCxnSpPr>
      <xdr:spPr>
        <a:xfrm>
          <a:off x="13512800" y="142258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75" name="フローチャート: 判断 274">
          <a:extLst>
            <a:ext uri="{FF2B5EF4-FFF2-40B4-BE49-F238E27FC236}">
              <a16:creationId xmlns:a16="http://schemas.microsoft.com/office/drawing/2014/main" id="{00000000-0008-0000-0300-000013010000}"/>
            </a:ext>
          </a:extLst>
        </xdr:cNvPr>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135363</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020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48986</xdr:rowOff>
    </xdr:from>
    <xdr:to>
      <xdr:col>64</xdr:col>
      <xdr:colOff>152400</xdr:colOff>
      <xdr:row>84</xdr:row>
      <xdr:rowOff>150586</xdr:rowOff>
    </xdr:to>
    <xdr:sp macro="" textlink="">
      <xdr:nvSpPr>
        <xdr:cNvPr id="277" name="フローチャート: 判断 276">
          <a:extLst>
            <a:ext uri="{FF2B5EF4-FFF2-40B4-BE49-F238E27FC236}">
              <a16:creationId xmlns:a16="http://schemas.microsoft.com/office/drawing/2014/main" id="{00000000-0008-0000-0300-000015010000}"/>
            </a:ext>
          </a:extLst>
        </xdr:cNvPr>
        <xdr:cNvSpPr/>
      </xdr:nvSpPr>
      <xdr:spPr>
        <a:xfrm>
          <a:off x="13462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135363</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131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79</xdr:row>
      <xdr:rowOff>147864</xdr:rowOff>
    </xdr:from>
    <xdr:to>
      <xdr:col>81</xdr:col>
      <xdr:colOff>95250</xdr:colOff>
      <xdr:row>80</xdr:row>
      <xdr:rowOff>78014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6967200" y="1369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69141</xdr:rowOff>
    </xdr:from>
    <xdr:ext cx="762000" cy="259045"/>
    <xdr:sp macro="" textlink="">
      <xdr:nvSpPr>
        <xdr:cNvPr id="285" name="給与水準   （国との比較）該当値テキスト">
          <a:extLst>
            <a:ext uri="{FF2B5EF4-FFF2-40B4-BE49-F238E27FC236}">
              <a16:creationId xmlns:a16="http://schemas.microsoft.com/office/drawing/2014/main" id="{00000000-0008-0000-0300-00001D010000}"/>
            </a:ext>
          </a:extLst>
        </xdr:cNvPr>
        <xdr:cNvSpPr txBox="1"/>
      </xdr:nvSpPr>
      <xdr:spPr>
        <a:xfrm>
          <a:off x="17106900" y="1361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11793</xdr:rowOff>
    </xdr:from>
    <xdr:to>
      <xdr:col>77</xdr:col>
      <xdr:colOff>95250</xdr:colOff>
      <xdr:row>81</xdr:row>
      <xdr:rowOff>113393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61290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123570</xdr:rowOff>
    </xdr:from>
    <xdr:ext cx="7366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98800" y="1366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80736</xdr:rowOff>
    </xdr:from>
    <xdr:to>
      <xdr:col>73</xdr:col>
      <xdr:colOff>44450</xdr:colOff>
      <xdr:row>82</xdr:row>
      <xdr:rowOff>10886</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5240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21063</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9098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150586</xdr:rowOff>
    </xdr:from>
    <xdr:to>
      <xdr:col>68</xdr:col>
      <xdr:colOff>203200</xdr:colOff>
      <xdr:row>83</xdr:row>
      <xdr:rowOff>80736</xdr:rowOff>
    </xdr:to>
    <xdr:sp macro="" textlink="">
      <xdr:nvSpPr>
        <xdr:cNvPr id="290" name="楕円 289">
          <a:extLst>
            <a:ext uri="{FF2B5EF4-FFF2-40B4-BE49-F238E27FC236}">
              <a16:creationId xmlns:a16="http://schemas.microsoft.com/office/drawing/2014/main" id="{00000000-0008-0000-0300-000022010000}"/>
            </a:ext>
          </a:extLst>
        </xdr:cNvPr>
        <xdr:cNvSpPr/>
      </xdr:nvSpPr>
      <xdr:spPr>
        <a:xfrm>
          <a:off x="14351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90913</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4020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116114</xdr:rowOff>
    </xdr:from>
    <xdr:to>
      <xdr:col>64</xdr:col>
      <xdr:colOff>152400</xdr:colOff>
      <xdr:row>83</xdr:row>
      <xdr:rowOff>46264</xdr:rowOff>
    </xdr:to>
    <xdr:sp macro="" textlink="">
      <xdr:nvSpPr>
        <xdr:cNvPr id="292" name="楕円 291">
          <a:extLst>
            <a:ext uri="{FF2B5EF4-FFF2-40B4-BE49-F238E27FC236}">
              <a16:creationId xmlns:a16="http://schemas.microsoft.com/office/drawing/2014/main" id="{00000000-0008-0000-0300-000024010000}"/>
            </a:ext>
          </a:extLst>
        </xdr:cNvPr>
        <xdr:cNvSpPr/>
      </xdr:nvSpPr>
      <xdr:spPr>
        <a:xfrm>
          <a:off x="13462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56441</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3131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4" name="正方形/長方形 303">
          <a:extLst>
            <a:ext uri="{FF2B5EF4-FFF2-40B4-BE49-F238E27FC236}">
              <a16:creationId xmlns:a16="http://schemas.microsoft.com/office/drawing/2014/main" id="{00000000-0008-0000-0300-00003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5" name="正方形/長方形 304">
          <a:extLst>
            <a:ext uri="{FF2B5EF4-FFF2-40B4-BE49-F238E27FC236}">
              <a16:creationId xmlns:a16="http://schemas.microsoft.com/office/drawing/2014/main" id="{00000000-0008-0000-0300-00003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年度は、前年比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人の減少となった。今後は令和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に策定した八代市定員管理計画に基づき、市総合計画の重点戦略に掲げる重点取組等に必要な人員を確保するとともに、年齢構成の偏りの是正や専門的な職種の人材確保に重点を置きつつ、適正な定員管理に努め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2" name="定員管理の状況グラフ枠">
          <a:extLst>
            <a:ext uri="{FF2B5EF4-FFF2-40B4-BE49-F238E27FC236}">
              <a16:creationId xmlns:a16="http://schemas.microsoft.com/office/drawing/2014/main" id="{00000000-0008-0000-0300-00004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56092</xdr:rowOff>
    </xdr:from>
    <xdr:to>
      <xdr:col>81</xdr:col>
      <xdr:colOff>44450</xdr:colOff>
      <xdr:row>67</xdr:row>
      <xdr:rowOff>124248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7018000" y="10171642"/>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96325</xdr:rowOff>
    </xdr:from>
    <xdr:ext cx="762000" cy="259045"/>
    <xdr:sp macro="" textlink="">
      <xdr:nvSpPr>
        <xdr:cNvPr id="324" name="定員管理の状況最小値テキスト">
          <a:extLst>
            <a:ext uri="{FF2B5EF4-FFF2-40B4-BE49-F238E27FC236}">
              <a16:creationId xmlns:a16="http://schemas.microsoft.com/office/drawing/2014/main" id="{00000000-0008-0000-0300-000044010000}"/>
            </a:ext>
          </a:extLst>
        </xdr:cNvPr>
        <xdr:cNvSpPr txBox="1"/>
      </xdr:nvSpPr>
      <xdr:spPr>
        <a:xfrm>
          <a:off x="17106900" y="11583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124248</xdr:rowOff>
    </xdr:from>
    <xdr:to>
      <xdr:col>81</xdr:col>
      <xdr:colOff>133350</xdr:colOff>
      <xdr:row>67</xdr:row>
      <xdr:rowOff>124248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161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142469</xdr:rowOff>
    </xdr:from>
    <xdr:ext cx="762000" cy="259045"/>
    <xdr:sp macro="" textlink="">
      <xdr:nvSpPr>
        <xdr:cNvPr id="326" name="定員管理の状況最大値テキスト">
          <a:extLst>
            <a:ext uri="{FF2B5EF4-FFF2-40B4-BE49-F238E27FC236}">
              <a16:creationId xmlns:a16="http://schemas.microsoft.com/office/drawing/2014/main" id="{00000000-0008-0000-0300-000046010000}"/>
            </a:ext>
          </a:extLst>
        </xdr:cNvPr>
        <xdr:cNvSpPr txBox="1"/>
      </xdr:nvSpPr>
      <xdr:spPr>
        <a:xfrm>
          <a:off x="17106900" y="991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56092</xdr:rowOff>
    </xdr:from>
    <xdr:to>
      <xdr:col>81</xdr:col>
      <xdr:colOff>133350</xdr:colOff>
      <xdr:row>59</xdr:row>
      <xdr:rowOff>56092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6929100" y="1017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62019</xdr:rowOff>
    </xdr:from>
    <xdr:to>
      <xdr:col>81</xdr:col>
      <xdr:colOff>44450</xdr:colOff>
      <xdr:row>63</xdr:row>
      <xdr:rowOff>74083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6179800" y="10863369"/>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126806</xdr:rowOff>
    </xdr:from>
    <xdr:ext cx="762000" cy="259045"/>
    <xdr:sp macro="" textlink="">
      <xdr:nvSpPr>
        <xdr:cNvPr id="329" name="定員管理の状況平均値テキスト">
          <a:extLst>
            <a:ext uri="{FF2B5EF4-FFF2-40B4-BE49-F238E27FC236}">
              <a16:creationId xmlns:a16="http://schemas.microsoft.com/office/drawing/2014/main" id="{00000000-0008-0000-0300-000049010000}"/>
            </a:ext>
          </a:extLst>
        </xdr:cNvPr>
        <xdr:cNvSpPr txBox="1"/>
      </xdr:nvSpPr>
      <xdr:spPr>
        <a:xfrm>
          <a:off x="17106900" y="105852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110279</xdr:rowOff>
    </xdr:from>
    <xdr:to>
      <xdr:col>81</xdr:col>
      <xdr:colOff>95250</xdr:colOff>
      <xdr:row>63</xdr:row>
      <xdr:rowOff>40429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967200" y="1074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128905</xdr:rowOff>
    </xdr:from>
    <xdr:to>
      <xdr:col>77</xdr:col>
      <xdr:colOff>44450</xdr:colOff>
      <xdr:row>63</xdr:row>
      <xdr:rowOff>74083</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5290800" y="10758805"/>
          <a:ext cx="8890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82127</xdr:rowOff>
    </xdr:from>
    <xdr:to>
      <xdr:col>77</xdr:col>
      <xdr:colOff>95250</xdr:colOff>
      <xdr:row>63</xdr:row>
      <xdr:rowOff>12277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6129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22454</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048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92710</xdr:rowOff>
    </xdr:from>
    <xdr:to>
      <xdr:col>72</xdr:col>
      <xdr:colOff>203200</xdr:colOff>
      <xdr:row>62</xdr:row>
      <xdr:rowOff>128905</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a:off x="14401800" y="107226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41910</xdr:rowOff>
    </xdr:from>
    <xdr:to>
      <xdr:col>73</xdr:col>
      <xdr:colOff>44450</xdr:colOff>
      <xdr:row>62</xdr:row>
      <xdr:rowOff>143510</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5240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153687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60537</xdr:rowOff>
    </xdr:from>
    <xdr:to>
      <xdr:col>68</xdr:col>
      <xdr:colOff>152400</xdr:colOff>
      <xdr:row>62</xdr:row>
      <xdr:rowOff>92710</xdr:rowOff>
    </xdr:to>
    <xdr:cxnSp macro="">
      <xdr:nvCxnSpPr>
        <xdr:cNvPr id="337" name="直線コネクタ 336">
          <a:extLst>
            <a:ext uri="{FF2B5EF4-FFF2-40B4-BE49-F238E27FC236}">
              <a16:creationId xmlns:a16="http://schemas.microsoft.com/office/drawing/2014/main" id="{00000000-0008-0000-0300-000051010000}"/>
            </a:ext>
          </a:extLst>
        </xdr:cNvPr>
        <xdr:cNvCxnSpPr/>
      </xdr:nvCxnSpPr>
      <xdr:spPr>
        <a:xfrm>
          <a:off x="13512800" y="1069043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135467</xdr:rowOff>
    </xdr:from>
    <xdr:to>
      <xdr:col>64</xdr:col>
      <xdr:colOff>152400</xdr:colOff>
      <xdr:row>61</xdr:row>
      <xdr:rowOff>65617</xdr:rowOff>
    </xdr:to>
    <xdr:sp macro="" textlink="">
      <xdr:nvSpPr>
        <xdr:cNvPr id="340" name="フローチャート: 判断 339">
          <a:extLst>
            <a:ext uri="{FF2B5EF4-FFF2-40B4-BE49-F238E27FC236}">
              <a16:creationId xmlns:a16="http://schemas.microsoft.com/office/drawing/2014/main" id="{00000000-0008-0000-0300-000054010000}"/>
            </a:ext>
          </a:extLst>
        </xdr:cNvPr>
        <xdr:cNvSpPr/>
      </xdr:nvSpPr>
      <xdr:spPr>
        <a:xfrm>
          <a:off x="134620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75794</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131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11219</xdr:rowOff>
    </xdr:from>
    <xdr:to>
      <xdr:col>81</xdr:col>
      <xdr:colOff>95250</xdr:colOff>
      <xdr:row>63</xdr:row>
      <xdr:rowOff>112819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9672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154746</xdr:rowOff>
    </xdr:from>
    <xdr:ext cx="762000" cy="259045"/>
    <xdr:sp macro="" textlink="">
      <xdr:nvSpPr>
        <xdr:cNvPr id="348" name="定員管理の状況該当値テキスト">
          <a:extLst>
            <a:ext uri="{FF2B5EF4-FFF2-40B4-BE49-F238E27FC236}">
              <a16:creationId xmlns:a16="http://schemas.microsoft.com/office/drawing/2014/main" id="{00000000-0008-0000-0300-00005C010000}"/>
            </a:ext>
          </a:extLst>
        </xdr:cNvPr>
        <xdr:cNvSpPr txBox="1"/>
      </xdr:nvSpPr>
      <xdr:spPr>
        <a:xfrm>
          <a:off x="17106900" y="1078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23283</xdr:rowOff>
    </xdr:from>
    <xdr:to>
      <xdr:col>77</xdr:col>
      <xdr:colOff>95250</xdr:colOff>
      <xdr:row>63</xdr:row>
      <xdr:rowOff>124883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6129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109660</xdr:rowOff>
    </xdr:from>
    <xdr:ext cx="7366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798800" y="1091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78105</xdr:rowOff>
    </xdr:from>
    <xdr:to>
      <xdr:col>73</xdr:col>
      <xdr:colOff>44450</xdr:colOff>
      <xdr:row>63</xdr:row>
      <xdr:rowOff>8255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5240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164482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909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41910</xdr:rowOff>
    </xdr:from>
    <xdr:to>
      <xdr:col>68</xdr:col>
      <xdr:colOff>203200</xdr:colOff>
      <xdr:row>62</xdr:row>
      <xdr:rowOff>143510</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4351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128287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4020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9737</xdr:rowOff>
    </xdr:from>
    <xdr:to>
      <xdr:col>64</xdr:col>
      <xdr:colOff>152400</xdr:colOff>
      <xdr:row>62</xdr:row>
      <xdr:rowOff>111337</xdr:rowOff>
    </xdr:to>
    <xdr:sp macro="" textlink="">
      <xdr:nvSpPr>
        <xdr:cNvPr id="355" name="楕円 354">
          <a:extLst>
            <a:ext uri="{FF2B5EF4-FFF2-40B4-BE49-F238E27FC236}">
              <a16:creationId xmlns:a16="http://schemas.microsoft.com/office/drawing/2014/main" id="{00000000-0008-0000-0300-000063010000}"/>
            </a:ext>
          </a:extLst>
        </xdr:cNvPr>
        <xdr:cNvSpPr/>
      </xdr:nvSpPr>
      <xdr:spPr>
        <a:xfrm>
          <a:off x="13462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96114</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131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8" name="正方形/長方形 367">
          <a:extLst>
            <a:ext uri="{FF2B5EF4-FFF2-40B4-BE49-F238E27FC236}">
              <a16:creationId xmlns:a16="http://schemas.microsoft.com/office/drawing/2014/main" id="{00000000-0008-0000-0300-000070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類似団体平均値及び熊本県平均値を上回っており、前年度と比較して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ポイント上昇しております。要因としては、新庁舎建設に係る単独災害復旧債の元金償還が開始したことによるものです。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今後も引き続き、新庁舎、災害復旧関連事業等の複数の大型事業の償還が重なることから、実質公債費比率は一時的に上昇する見込みです。</a:t>
          </a:r>
        </a:p>
      </xdr:txBody>
    </xdr:sp>
    <xdr:clientData/>
  </xdr:twoCellAnchor>
  <xdr:oneCellAnchor>
    <xdr:from>
      <xdr:col>61</xdr:col>
      <xdr:colOff>6350</xdr:colOff>
      <xdr:row>32</xdr:row>
      <xdr:rowOff>101600</xdr:rowOff>
    </xdr:from>
    <xdr:ext cx="298543" cy="225703"/>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86360</xdr:rowOff>
    </xdr:from>
    <xdr:to>
      <xdr:col>81</xdr:col>
      <xdr:colOff>44450</xdr:colOff>
      <xdr:row>45</xdr:row>
      <xdr:rowOff>114300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43001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86377</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114300</xdr:rowOff>
    </xdr:from>
    <xdr:to>
      <xdr:col>81</xdr:col>
      <xdr:colOff>133350</xdr:colOff>
      <xdr:row>45</xdr:row>
      <xdr:rowOff>114300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1287</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86360</xdr:rowOff>
    </xdr:from>
    <xdr:to>
      <xdr:col>81</xdr:col>
      <xdr:colOff>133350</xdr:colOff>
      <xdr:row>37</xdr:row>
      <xdr:rowOff>86360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129963</xdr:rowOff>
    </xdr:from>
    <xdr:to>
      <xdr:col>81</xdr:col>
      <xdr:colOff>44450</xdr:colOff>
      <xdr:row>42</xdr:row>
      <xdr:rowOff>154094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179800" y="733086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23300</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7052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6773</xdr:rowOff>
    </xdr:from>
    <xdr:to>
      <xdr:col>81</xdr:col>
      <xdr:colOff>95250</xdr:colOff>
      <xdr:row>42</xdr:row>
      <xdr:rowOff>108373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967200" y="720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121920</xdr:rowOff>
    </xdr:from>
    <xdr:to>
      <xdr:col>77</xdr:col>
      <xdr:colOff>44450</xdr:colOff>
      <xdr:row>42</xdr:row>
      <xdr:rowOff>129963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5290800" y="73228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162137</xdr:rowOff>
    </xdr:from>
    <xdr:to>
      <xdr:col>77</xdr:col>
      <xdr:colOff>95250</xdr:colOff>
      <xdr:row>42</xdr:row>
      <xdr:rowOff>92287</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129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102464</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960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121920</xdr:rowOff>
    </xdr:from>
    <xdr:to>
      <xdr:col>72</xdr:col>
      <xdr:colOff>203200</xdr:colOff>
      <xdr:row>42</xdr:row>
      <xdr:rowOff>138006</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4401800" y="732282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78333</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138006</xdr:rowOff>
    </xdr:from>
    <xdr:to>
      <xdr:col>68</xdr:col>
      <xdr:colOff>152400</xdr:colOff>
      <xdr:row>42</xdr:row>
      <xdr:rowOff>154094</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3512800" y="733890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22031</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113877</xdr:rowOff>
    </xdr:from>
    <xdr:to>
      <xdr:col>64</xdr:col>
      <xdr:colOff>152400</xdr:colOff>
      <xdr:row>42</xdr:row>
      <xdr:rowOff>44027</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3462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54204</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103294</xdr:rowOff>
    </xdr:from>
    <xdr:to>
      <xdr:col>81</xdr:col>
      <xdr:colOff>95250</xdr:colOff>
      <xdr:row>43</xdr:row>
      <xdr:rowOff>33444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9672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75371</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727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79163</xdr:rowOff>
    </xdr:from>
    <xdr:to>
      <xdr:col>77</xdr:col>
      <xdr:colOff>95250</xdr:colOff>
      <xdr:row>43</xdr:row>
      <xdr:rowOff>9313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129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165540</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7366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71120</xdr:rowOff>
    </xdr:from>
    <xdr:to>
      <xdr:col>73</xdr:col>
      <xdr:colOff>44450</xdr:colOff>
      <xdr:row>43</xdr:row>
      <xdr:rowOff>1270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5240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157497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87206</xdr:rowOff>
    </xdr:from>
    <xdr:to>
      <xdr:col>68</xdr:col>
      <xdr:colOff>203200</xdr:colOff>
      <xdr:row>43</xdr:row>
      <xdr:rowOff>17356</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4351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2133</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103294</xdr:rowOff>
    </xdr:from>
    <xdr:to>
      <xdr:col>64</xdr:col>
      <xdr:colOff>152400</xdr:colOff>
      <xdr:row>43</xdr:row>
      <xdr:rowOff>33444</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3462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18221</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減少しています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類似団体平均値及び熊本県平均値を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上回っています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要因としては、新庁舎建設等の大型事業や令和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月豪雨による災害復旧事業の地方債の増加が挙げられます。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新庁舎関連の建設事業は令和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年度で完了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しましたが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、災害復旧事業は複数年を要するため、今後も地方債の増加が見込まれます。建設事業を精査し、地方債発行額の抑制を行うとともに、借入残高の減少に努め、財政の健全化を図ります。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7" name="将来負担の状況グラフ枠">
          <a:extLst>
            <a:ext uri="{FF2B5EF4-FFF2-40B4-BE49-F238E27FC236}">
              <a16:creationId xmlns:a16="http://schemas.microsoft.com/office/drawing/2014/main" id="{00000000-0008-0000-0300-0000B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68157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7018000" y="2313214"/>
          <a:ext cx="0" cy="16982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40234</xdr:rowOff>
    </xdr:from>
    <xdr:ext cx="762000" cy="259045"/>
    <xdr:sp macro="" textlink="">
      <xdr:nvSpPr>
        <xdr:cNvPr id="449" name="将来負担の状況最小値テキスト">
          <a:extLst>
            <a:ext uri="{FF2B5EF4-FFF2-40B4-BE49-F238E27FC236}">
              <a16:creationId xmlns:a16="http://schemas.microsoft.com/office/drawing/2014/main" id="{00000000-0008-0000-0300-0000C1010000}"/>
            </a:ext>
          </a:extLst>
        </xdr:cNvPr>
        <xdr:cNvSpPr txBox="1"/>
      </xdr:nvSpPr>
      <xdr:spPr>
        <a:xfrm>
          <a:off x="17106900" y="398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68157</xdr:rowOff>
    </xdr:from>
    <xdr:to>
      <xdr:col>81</xdr:col>
      <xdr:colOff>133350</xdr:colOff>
      <xdr:row>23</xdr:row>
      <xdr:rowOff>68157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401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1" name="将来負担の状況最大値テキスト">
          <a:extLst>
            <a:ext uri="{FF2B5EF4-FFF2-40B4-BE49-F238E27FC236}">
              <a16:creationId xmlns:a16="http://schemas.microsoft.com/office/drawing/2014/main" id="{00000000-0008-0000-0300-0000C3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12821</xdr:rowOff>
    </xdr:from>
    <xdr:to>
      <xdr:col>81</xdr:col>
      <xdr:colOff>44450</xdr:colOff>
      <xdr:row>19</xdr:row>
      <xdr:rowOff>90956</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6179800" y="3270371"/>
          <a:ext cx="838200" cy="7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101315</xdr:rowOff>
    </xdr:from>
    <xdr:ext cx="762000" cy="259045"/>
    <xdr:sp macro="" textlink="">
      <xdr:nvSpPr>
        <xdr:cNvPr id="454" name="将来負担の状況平均値テキスト">
          <a:extLst>
            <a:ext uri="{FF2B5EF4-FFF2-40B4-BE49-F238E27FC236}">
              <a16:creationId xmlns:a16="http://schemas.microsoft.com/office/drawing/2014/main" id="{00000000-0008-0000-0300-0000C6010000}"/>
            </a:ext>
          </a:extLst>
        </xdr:cNvPr>
        <xdr:cNvSpPr txBox="1"/>
      </xdr:nvSpPr>
      <xdr:spPr>
        <a:xfrm>
          <a:off x="17106900" y="25016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84788</xdr:rowOff>
    </xdr:from>
    <xdr:to>
      <xdr:col>81</xdr:col>
      <xdr:colOff>95250</xdr:colOff>
      <xdr:row>16</xdr:row>
      <xdr:rowOff>14938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967200" y="265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90956</xdr:rowOff>
    </xdr:from>
    <xdr:to>
      <xdr:col>77</xdr:col>
      <xdr:colOff>44450</xdr:colOff>
      <xdr:row>19</xdr:row>
      <xdr:rowOff>93254</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5290800" y="3348506"/>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137644</xdr:rowOff>
    </xdr:from>
    <xdr:to>
      <xdr:col>77</xdr:col>
      <xdr:colOff>95250</xdr:colOff>
      <xdr:row>16</xdr:row>
      <xdr:rowOff>67794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6129000" y="270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77971</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2478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93254</xdr:rowOff>
    </xdr:from>
    <xdr:to>
      <xdr:col>72</xdr:col>
      <xdr:colOff>203200</xdr:colOff>
      <xdr:row>19</xdr:row>
      <xdr:rowOff>143813</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flipV="1">
          <a:off x="14401800" y="3350804"/>
          <a:ext cx="889000" cy="5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39733</xdr:rowOff>
    </xdr:from>
    <xdr:to>
      <xdr:col>73</xdr:col>
      <xdr:colOff>44450</xdr:colOff>
      <xdr:row>16</xdr:row>
      <xdr:rowOff>141333</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5240000" y="27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151510</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909800" y="255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143813</xdr:rowOff>
    </xdr:from>
    <xdr:to>
      <xdr:col>68</xdr:col>
      <xdr:colOff>152400</xdr:colOff>
      <xdr:row>19</xdr:row>
      <xdr:rowOff>157601</xdr:rowOff>
    </xdr:to>
    <xdr:cxnSp macro="">
      <xdr:nvCxnSpPr>
        <xdr:cNvPr id="462" name="直線コネクタ 461">
          <a:extLst>
            <a:ext uri="{FF2B5EF4-FFF2-40B4-BE49-F238E27FC236}">
              <a16:creationId xmlns:a16="http://schemas.microsoft.com/office/drawing/2014/main" id="{00000000-0008-0000-0300-0000CE010000}"/>
            </a:ext>
          </a:extLst>
        </xdr:cNvPr>
        <xdr:cNvCxnSpPr/>
      </xdr:nvCxnSpPr>
      <xdr:spPr>
        <a:xfrm flipV="1">
          <a:off x="13512800" y="340136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58118</xdr:rowOff>
    </xdr:from>
    <xdr:to>
      <xdr:col>68</xdr:col>
      <xdr:colOff>203200</xdr:colOff>
      <xdr:row>16</xdr:row>
      <xdr:rowOff>159718</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4351000" y="28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169895</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57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87993</xdr:rowOff>
    </xdr:from>
    <xdr:to>
      <xdr:col>64</xdr:col>
      <xdr:colOff>152400</xdr:colOff>
      <xdr:row>17</xdr:row>
      <xdr:rowOff>18143</xdr:rowOff>
    </xdr:to>
    <xdr:sp macro="" textlink="">
      <xdr:nvSpPr>
        <xdr:cNvPr id="465" name="フローチャート: 判断 464">
          <a:extLst>
            <a:ext uri="{FF2B5EF4-FFF2-40B4-BE49-F238E27FC236}">
              <a16:creationId xmlns:a16="http://schemas.microsoft.com/office/drawing/2014/main" id="{00000000-0008-0000-0300-0000D1010000}"/>
            </a:ext>
          </a:extLst>
        </xdr:cNvPr>
        <xdr:cNvSpPr/>
      </xdr:nvSpPr>
      <xdr:spPr>
        <a:xfrm>
          <a:off x="13462000" y="283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28320</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60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133471</xdr:rowOff>
    </xdr:from>
    <xdr:to>
      <xdr:col>81</xdr:col>
      <xdr:colOff>95250</xdr:colOff>
      <xdr:row>19</xdr:row>
      <xdr:rowOff>63621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967200" y="321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105548</xdr:rowOff>
    </xdr:from>
    <xdr:ext cx="762000" cy="259045"/>
    <xdr:sp macro="" textlink="">
      <xdr:nvSpPr>
        <xdr:cNvPr id="473" name="将来負担の状況該当値テキスト">
          <a:extLst>
            <a:ext uri="{FF2B5EF4-FFF2-40B4-BE49-F238E27FC236}">
              <a16:creationId xmlns:a16="http://schemas.microsoft.com/office/drawing/2014/main" id="{00000000-0008-0000-0300-0000D9010000}"/>
            </a:ext>
          </a:extLst>
        </xdr:cNvPr>
        <xdr:cNvSpPr txBox="1"/>
      </xdr:nvSpPr>
      <xdr:spPr>
        <a:xfrm>
          <a:off x="17106900" y="3191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40156</xdr:rowOff>
    </xdr:from>
    <xdr:to>
      <xdr:col>77</xdr:col>
      <xdr:colOff>95250</xdr:colOff>
      <xdr:row>19</xdr:row>
      <xdr:rowOff>141756</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6129000" y="329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126533</xdr:rowOff>
    </xdr:from>
    <xdr:ext cx="7366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5798800" y="3384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42454</xdr:rowOff>
    </xdr:from>
    <xdr:to>
      <xdr:col>73</xdr:col>
      <xdr:colOff>44450</xdr:colOff>
      <xdr:row>19</xdr:row>
      <xdr:rowOff>144054</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5240000" y="330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128831</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909800" y="338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93013</xdr:rowOff>
    </xdr:from>
    <xdr:to>
      <xdr:col>68</xdr:col>
      <xdr:colOff>203200</xdr:colOff>
      <xdr:row>20</xdr:row>
      <xdr:rowOff>23163</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4351000" y="335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7940</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4020800" y="3436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106801</xdr:rowOff>
    </xdr:from>
    <xdr:to>
      <xdr:col>64</xdr:col>
      <xdr:colOff>152400</xdr:colOff>
      <xdr:row>20</xdr:row>
      <xdr:rowOff>36951</xdr:rowOff>
    </xdr:to>
    <xdr:sp macro="" textlink="">
      <xdr:nvSpPr>
        <xdr:cNvPr id="480" name="楕円 479">
          <a:extLst>
            <a:ext uri="{FF2B5EF4-FFF2-40B4-BE49-F238E27FC236}">
              <a16:creationId xmlns:a16="http://schemas.microsoft.com/office/drawing/2014/main" id="{00000000-0008-0000-0300-0000E0010000}"/>
            </a:ext>
          </a:extLst>
        </xdr:cNvPr>
        <xdr:cNvSpPr/>
      </xdr:nvSpPr>
      <xdr:spPr>
        <a:xfrm>
          <a:off x="13462000" y="336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21728</xdr:rowOff>
    </xdr:from>
    <xdr:ext cx="762000" cy="259045"/>
    <xdr:sp macro="" textlink="">
      <xdr:nvSpPr>
        <xdr:cNvPr id="481" name="テキスト ボックス 480">
          <a:extLst>
            <a:ext uri="{FF2B5EF4-FFF2-40B4-BE49-F238E27FC236}">
              <a16:creationId xmlns:a16="http://schemas.microsoft.com/office/drawing/2014/main" id="{00000000-0008-0000-0300-0000E1010000}"/>
            </a:ext>
          </a:extLst>
        </xdr:cNvPr>
        <xdr:cNvSpPr txBox="1"/>
      </xdr:nvSpPr>
      <xdr:spPr>
        <a:xfrm>
          <a:off x="13131800" y="345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熊本県八代市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121,657
118,021
681.30
69,510,999
67,397,176
1,961,878
34,184,174
82,119,119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、前年度の値を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％下回る結果となっています。主な要因としては定年延長による退職者の減少により、支出が減少したことによるものです。</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ラスパイレス指数は類似団体平均値を下回る傾向にあることから、今後も現在の給与水準を維持しながら、組織体制の見直し等を積極的に進め、適正な定員管理により人件費の抑制に努めます。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41</xdr:row>
      <xdr:rowOff>69850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0484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24130</xdr:rowOff>
    </xdr:from>
    <xdr:to>
      <xdr:col>24</xdr:col>
      <xdr:colOff>25400</xdr:colOff>
      <xdr:row>39</xdr:row>
      <xdr:rowOff>46990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67780"/>
          <a:ext cx="8382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162577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115570</xdr:rowOff>
    </xdr:from>
    <xdr:to>
      <xdr:col>19</xdr:col>
      <xdr:colOff>187325</xdr:colOff>
      <xdr:row>39</xdr:row>
      <xdr:rowOff>46990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5922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115570</xdr:rowOff>
    </xdr:from>
    <xdr:to>
      <xdr:col>15</xdr:col>
      <xdr:colOff>98425</xdr:colOff>
      <xdr:row>39</xdr:row>
      <xdr:rowOff>138430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5922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92710</xdr:rowOff>
    </xdr:from>
    <xdr:to>
      <xdr:col>11</xdr:col>
      <xdr:colOff>9525</xdr:colOff>
      <xdr:row>39</xdr:row>
      <xdr:rowOff>138430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3636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76200</xdr:rowOff>
    </xdr:from>
    <xdr:to>
      <xdr:col>11</xdr:col>
      <xdr:colOff>60325</xdr:colOff>
      <xdr:row>39</xdr:row>
      <xdr:rowOff>6350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16527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161307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167640</xdr:rowOff>
    </xdr:from>
    <xdr:to>
      <xdr:col>20</xdr:col>
      <xdr:colOff>38100</xdr:colOff>
      <xdr:row>39</xdr:row>
      <xdr:rowOff>97790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82567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76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64770</xdr:rowOff>
    </xdr:from>
    <xdr:to>
      <xdr:col>15</xdr:col>
      <xdr:colOff>149225</xdr:colOff>
      <xdr:row>37</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87630</xdr:rowOff>
    </xdr:from>
    <xdr:to>
      <xdr:col>11</xdr:col>
      <xdr:colOff>60325</xdr:colOff>
      <xdr:row>40</xdr:row>
      <xdr:rowOff>17780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2557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41910</xdr:rowOff>
    </xdr:from>
    <xdr:to>
      <xdr:col>6</xdr:col>
      <xdr:colOff>171450</xdr:colOff>
      <xdr:row>37</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128287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浄化槽汚泥処理を下水道施設での処理へと変更したことによる管理経費の減少、国の電気料に対する補助制度による電気料の減少等により、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ポイント減少しています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物価高騰による影響で今後も増加が見込まれることから、経常経費を中心に経費の抑制を図ります。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45357</xdr:rowOff>
    </xdr:from>
    <xdr:to>
      <xdr:col>82</xdr:col>
      <xdr:colOff>107950</xdr:colOff>
      <xdr:row>21</xdr:row>
      <xdr:rowOff>118836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45657"/>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90913</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9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118836</xdr:rowOff>
    </xdr:from>
    <xdr:to>
      <xdr:col>82</xdr:col>
      <xdr:colOff>196850</xdr:colOff>
      <xdr:row>21</xdr:row>
      <xdr:rowOff>118836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1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131734</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8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45357</xdr:rowOff>
    </xdr:from>
    <xdr:to>
      <xdr:col>82</xdr:col>
      <xdr:colOff>196850</xdr:colOff>
      <xdr:row>14</xdr:row>
      <xdr:rowOff>45357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4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45357</xdr:rowOff>
    </xdr:from>
    <xdr:to>
      <xdr:col>82</xdr:col>
      <xdr:colOff>107950</xdr:colOff>
      <xdr:row>14</xdr:row>
      <xdr:rowOff>94343</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4456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129920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7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102507</xdr:rowOff>
    </xdr:from>
    <xdr:to>
      <xdr:col>78</xdr:col>
      <xdr:colOff>69850</xdr:colOff>
      <xdr:row>14</xdr:row>
      <xdr:rowOff>94343</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3313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125186</xdr:rowOff>
    </xdr:from>
    <xdr:to>
      <xdr:col>78</xdr:col>
      <xdr:colOff>120650</xdr:colOff>
      <xdr:row>17</xdr:row>
      <xdr:rowOff>55336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40113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5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102507</xdr:rowOff>
    </xdr:from>
    <xdr:to>
      <xdr:col>73</xdr:col>
      <xdr:colOff>180975</xdr:colOff>
      <xdr:row>14</xdr:row>
      <xdr:rowOff>94343</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3313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117021</xdr:rowOff>
    </xdr:from>
    <xdr:to>
      <xdr:col>74</xdr:col>
      <xdr:colOff>31750</xdr:colOff>
      <xdr:row>16</xdr:row>
      <xdr:rowOff>47171</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8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31948</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7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94343</xdr:rowOff>
    </xdr:from>
    <xdr:to>
      <xdr:col>69</xdr:col>
      <xdr:colOff>92075</xdr:colOff>
      <xdr:row>15</xdr:row>
      <xdr:rowOff>53521</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494643"/>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125186</xdr:rowOff>
    </xdr:from>
    <xdr:to>
      <xdr:col>69</xdr:col>
      <xdr:colOff>142875</xdr:colOff>
      <xdr:row>17</xdr:row>
      <xdr:rowOff>55336</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40113</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138084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166007</xdr:rowOff>
    </xdr:from>
    <xdr:to>
      <xdr:col>82</xdr:col>
      <xdr:colOff>158750</xdr:colOff>
      <xdr:row>14</xdr:row>
      <xdr:rowOff>96157</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39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74584</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03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43543</xdr:rowOff>
    </xdr:from>
    <xdr:to>
      <xdr:col>78</xdr:col>
      <xdr:colOff>120650</xdr:colOff>
      <xdr:row>14</xdr:row>
      <xdr:rowOff>145143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155320</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212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51707</xdr:rowOff>
    </xdr:from>
    <xdr:to>
      <xdr:col>74</xdr:col>
      <xdr:colOff>31750</xdr:colOff>
      <xdr:row>13</xdr:row>
      <xdr:rowOff>153307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163484</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0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43543</xdr:rowOff>
    </xdr:from>
    <xdr:to>
      <xdr:col>69</xdr:col>
      <xdr:colOff>142875</xdr:colOff>
      <xdr:row>14</xdr:row>
      <xdr:rowOff>145143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155320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2721</xdr:rowOff>
    </xdr:from>
    <xdr:to>
      <xdr:col>65</xdr:col>
      <xdr:colOff>53975</xdr:colOff>
      <xdr:row>15</xdr:row>
      <xdr:rowOff>104321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114498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公定価格改正に伴う私立保育所給付費の増加に加え、保育料無償化に伴う保育料の減少、更には生活保護費の増加により、前年度より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類似団体平均値と比べて高い傾向に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主な要因は、本市独自で少子化対策として、こども子育て事業を拡充しているためです。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159657</xdr:rowOff>
    </xdr:from>
    <xdr:to>
      <xdr:col>24</xdr:col>
      <xdr:colOff>25400</xdr:colOff>
      <xdr:row>61</xdr:row>
      <xdr:rowOff>53522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75057"/>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74584</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159657</xdr:rowOff>
    </xdr:from>
    <xdr:to>
      <xdr:col>24</xdr:col>
      <xdr:colOff>114300</xdr:colOff>
      <xdr:row>52</xdr:row>
      <xdr:rowOff>159657</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45357</xdr:rowOff>
    </xdr:from>
    <xdr:to>
      <xdr:col>24</xdr:col>
      <xdr:colOff>25400</xdr:colOff>
      <xdr:row>57</xdr:row>
      <xdr:rowOff>37193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646557"/>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166205</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45357</xdr:rowOff>
    </xdr:from>
    <xdr:to>
      <xdr:col>19</xdr:col>
      <xdr:colOff>187325</xdr:colOff>
      <xdr:row>56</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6465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58</xdr:row>
      <xdr:rowOff>61685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728200"/>
          <a:ext cx="8890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61685</xdr:rowOff>
    </xdr:from>
    <xdr:to>
      <xdr:col>11</xdr:col>
      <xdr:colOff>9525</xdr:colOff>
      <xdr:row>58</xdr:row>
      <xdr:rowOff>159657</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100057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100693</xdr:rowOff>
    </xdr:from>
    <xdr:to>
      <xdr:col>11</xdr:col>
      <xdr:colOff>60325</xdr:colOff>
      <xdr:row>58</xdr:row>
      <xdr:rowOff>30843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7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41020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4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59872</xdr:rowOff>
    </xdr:from>
    <xdr:to>
      <xdr:col>6</xdr:col>
      <xdr:colOff>171450</xdr:colOff>
      <xdr:row>58</xdr:row>
      <xdr:rowOff>161472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199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7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157843</xdr:rowOff>
    </xdr:from>
    <xdr:to>
      <xdr:col>24</xdr:col>
      <xdr:colOff>76200</xdr:colOff>
      <xdr:row>57</xdr:row>
      <xdr:rowOff>87993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129920</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166007</xdr:rowOff>
    </xdr:from>
    <xdr:to>
      <xdr:col>20</xdr:col>
      <xdr:colOff>38100</xdr:colOff>
      <xdr:row>56</xdr:row>
      <xdr:rowOff>96157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80934</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10885</xdr:rowOff>
    </xdr:from>
    <xdr:to>
      <xdr:col>11</xdr:col>
      <xdr:colOff>60325</xdr:colOff>
      <xdr:row>58</xdr:row>
      <xdr:rowOff>112485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97262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108857</xdr:rowOff>
    </xdr:from>
    <xdr:to>
      <xdr:col>6</xdr:col>
      <xdr:colOff>171450</xdr:colOff>
      <xdr:row>59</xdr:row>
      <xdr:rowOff>39007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23784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ポイント上昇しており、類似団体平均値及び熊本県平均値に比べ、依然として高い水準です。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各特別会計への繰出金の見直しを行うことで普通会計の負担を減らし、健全な財政運営に努めます。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94343</xdr:rowOff>
    </xdr:from>
    <xdr:to>
      <xdr:col>82</xdr:col>
      <xdr:colOff>107950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09743"/>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9270</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94343</xdr:rowOff>
    </xdr:from>
    <xdr:to>
      <xdr:col>82</xdr:col>
      <xdr:colOff>196850</xdr:colOff>
      <xdr:row>52</xdr:row>
      <xdr:rowOff>94343</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94343</xdr:rowOff>
    </xdr:from>
    <xdr:to>
      <xdr:col>82</xdr:col>
      <xdr:colOff>107950</xdr:colOff>
      <xdr:row>61</xdr:row>
      <xdr:rowOff>4535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10381343"/>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76399</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849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59872</xdr:rowOff>
    </xdr:from>
    <xdr:to>
      <xdr:col>82</xdr:col>
      <xdr:colOff>158750</xdr:colOff>
      <xdr:row>58</xdr:row>
      <xdr:rowOff>161472</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12700</xdr:rowOff>
    </xdr:from>
    <xdr:to>
      <xdr:col>78</xdr:col>
      <xdr:colOff>69850</xdr:colOff>
      <xdr:row>60</xdr:row>
      <xdr:rowOff>94343</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2997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122662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23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12700</xdr:rowOff>
    </xdr:from>
    <xdr:to>
      <xdr:col>73</xdr:col>
      <xdr:colOff>180975</xdr:colOff>
      <xdr:row>60</xdr:row>
      <xdr:rowOff>110672</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2997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117022</xdr:rowOff>
    </xdr:from>
    <xdr:to>
      <xdr:col>74</xdr:col>
      <xdr:colOff>31750</xdr:colOff>
      <xdr:row>58</xdr:row>
      <xdr:rowOff>47172</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57349</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110672</xdr:rowOff>
    </xdr:from>
    <xdr:to>
      <xdr:col>69</xdr:col>
      <xdr:colOff>92075</xdr:colOff>
      <xdr:row>60</xdr:row>
      <xdr:rowOff>110672</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397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10885</xdr:rowOff>
    </xdr:from>
    <xdr:to>
      <xdr:col>69</xdr:col>
      <xdr:colOff>142875</xdr:colOff>
      <xdr:row>58</xdr:row>
      <xdr:rowOff>112485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122662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35378</xdr:rowOff>
    </xdr:from>
    <xdr:to>
      <xdr:col>65</xdr:col>
      <xdr:colOff>53975</xdr:colOff>
      <xdr:row>59</xdr:row>
      <xdr:rowOff>136978</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15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147155</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91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125185</xdr:rowOff>
    </xdr:from>
    <xdr:to>
      <xdr:col>82</xdr:col>
      <xdr:colOff>158750</xdr:colOff>
      <xdr:row>61</xdr:row>
      <xdr:rowOff>55335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33762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32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43543</xdr:rowOff>
    </xdr:from>
    <xdr:to>
      <xdr:col>78</xdr:col>
      <xdr:colOff>120650</xdr:colOff>
      <xdr:row>60</xdr:row>
      <xdr:rowOff>145143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129920</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41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133350</xdr:rowOff>
    </xdr:from>
    <xdr:to>
      <xdr:col>74</xdr:col>
      <xdr:colOff>31750</xdr:colOff>
      <xdr:row>60</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48277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59872</xdr:rowOff>
    </xdr:from>
    <xdr:to>
      <xdr:col>69</xdr:col>
      <xdr:colOff>142875</xdr:colOff>
      <xdr:row>60</xdr:row>
      <xdr:rowOff>161472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146249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59872</xdr:rowOff>
    </xdr:from>
    <xdr:to>
      <xdr:col>65</xdr:col>
      <xdr:colOff>53975</xdr:colOff>
      <xdr:row>60</xdr:row>
      <xdr:rowOff>161472</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146249</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広域行政事務組合への負担金が減少したものの、浄化槽汚泥処理施設を下水道施設での処理へと変更したことによる下水道事業会計への負担金の増加により、前年度より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各種補助金については、目的・効果等の検証を行ってまいります。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50800</xdr:rowOff>
    </xdr:from>
    <xdr:to>
      <xdr:col>82</xdr:col>
      <xdr:colOff>107950</xdr:colOff>
      <xdr:row>40</xdr:row>
      <xdr:rowOff>81280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5372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137177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50800</xdr:rowOff>
    </xdr:from>
    <xdr:to>
      <xdr:col>82</xdr:col>
      <xdr:colOff>196850</xdr:colOff>
      <xdr:row>32</xdr:row>
      <xdr:rowOff>50800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115570</xdr:rowOff>
    </xdr:from>
    <xdr:to>
      <xdr:col>82</xdr:col>
      <xdr:colOff>107950</xdr:colOff>
      <xdr:row>35</xdr:row>
      <xdr:rowOff>161290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1163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17797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189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45720</xdr:rowOff>
    </xdr:from>
    <xdr:to>
      <xdr:col>82</xdr:col>
      <xdr:colOff>158750</xdr:colOff>
      <xdr:row>36</xdr:row>
      <xdr:rowOff>147320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115570</xdr:rowOff>
    </xdr:from>
    <xdr:to>
      <xdr:col>78</xdr:col>
      <xdr:colOff>69850</xdr:colOff>
      <xdr:row>35</xdr:row>
      <xdr:rowOff>123190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116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53340</xdr:rowOff>
    </xdr:from>
    <xdr:to>
      <xdr:col>78</xdr:col>
      <xdr:colOff>120650</xdr:colOff>
      <xdr:row>36</xdr:row>
      <xdr:rowOff>154940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139717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123190</xdr:rowOff>
    </xdr:from>
    <xdr:to>
      <xdr:col>73</xdr:col>
      <xdr:colOff>180975</xdr:colOff>
      <xdr:row>36</xdr:row>
      <xdr:rowOff>5080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1239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38100</xdr:rowOff>
    </xdr:from>
    <xdr:to>
      <xdr:col>74</xdr:col>
      <xdr:colOff>31750</xdr:colOff>
      <xdr:row>36</xdr:row>
      <xdr:rowOff>139700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124477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5080</xdr:rowOff>
    </xdr:from>
    <xdr:to>
      <xdr:col>69</xdr:col>
      <xdr:colOff>92075</xdr:colOff>
      <xdr:row>36</xdr:row>
      <xdr:rowOff>20320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177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140970</xdr:rowOff>
    </xdr:from>
    <xdr:to>
      <xdr:col>69</xdr:col>
      <xdr:colOff>142875</xdr:colOff>
      <xdr:row>36</xdr:row>
      <xdr:rowOff>71120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55897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72390</xdr:rowOff>
    </xdr:from>
    <xdr:to>
      <xdr:col>65</xdr:col>
      <xdr:colOff>53975</xdr:colOff>
      <xdr:row>36</xdr:row>
      <xdr:rowOff>2540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12717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127017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64770</xdr:rowOff>
    </xdr:from>
    <xdr:to>
      <xdr:col>78</xdr:col>
      <xdr:colOff>120650</xdr:colOff>
      <xdr:row>35</xdr:row>
      <xdr:rowOff>166370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5097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72390</xdr:rowOff>
    </xdr:from>
    <xdr:to>
      <xdr:col>74</xdr:col>
      <xdr:colOff>31750</xdr:colOff>
      <xdr:row>36</xdr:row>
      <xdr:rowOff>2540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12717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125730</xdr:rowOff>
    </xdr:from>
    <xdr:to>
      <xdr:col>69</xdr:col>
      <xdr:colOff>142875</xdr:colOff>
      <xdr:row>36</xdr:row>
      <xdr:rowOff>55880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66057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140970</xdr:rowOff>
    </xdr:from>
    <xdr:to>
      <xdr:col>65</xdr:col>
      <xdr:colOff>53975</xdr:colOff>
      <xdr:row>36</xdr:row>
      <xdr:rowOff>71120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55897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新庁舎建設に係る単独災害復旧債の元金償還が開始したことにより、前年度より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ポイント増加しています。</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今後は新庁舎建設等の大型事業の償還が本格的に始まることから、公債費は増加する見込みです。通常の建設事業発行額を公債費償還元金の範囲内に抑えながら、抑制を図ります。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102507</xdr:rowOff>
    </xdr:from>
    <xdr:to>
      <xdr:col>24</xdr:col>
      <xdr:colOff>25400</xdr:colOff>
      <xdr:row>82</xdr:row>
      <xdr:rowOff>50800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618357"/>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17434</xdr:rowOff>
    </xdr:from>
    <xdr:ext cx="762000" cy="259045"/>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36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102507</xdr:rowOff>
    </xdr:from>
    <xdr:to>
      <xdr:col>24</xdr:col>
      <xdr:colOff>114300</xdr:colOff>
      <xdr:row>73</xdr:row>
      <xdr:rowOff>102507</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61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94343</xdr:rowOff>
    </xdr:from>
    <xdr:to>
      <xdr:col>24</xdr:col>
      <xdr:colOff>25400</xdr:colOff>
      <xdr:row>79</xdr:row>
      <xdr:rowOff>53521</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987800" y="13467443"/>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136270</xdr:rowOff>
    </xdr:from>
    <xdr:ext cx="762000" cy="25904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333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119743</xdr:rowOff>
    </xdr:from>
    <xdr:to>
      <xdr:col>24</xdr:col>
      <xdr:colOff>76200</xdr:colOff>
      <xdr:row>79</xdr:row>
      <xdr:rowOff>49893</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775200" y="1349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156936</xdr:rowOff>
    </xdr:from>
    <xdr:to>
      <xdr:col>19</xdr:col>
      <xdr:colOff>187325</xdr:colOff>
      <xdr:row>78</xdr:row>
      <xdr:rowOff>94343</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3098800" y="133585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79</xdr:row>
      <xdr:rowOff>13607</xdr:rowOff>
    </xdr:from>
    <xdr:to>
      <xdr:col>20</xdr:col>
      <xdr:colOff>38100</xdr:colOff>
      <xdr:row>79</xdr:row>
      <xdr:rowOff>115207</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37000" y="1355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99984</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644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156936</xdr:rowOff>
    </xdr:from>
    <xdr:to>
      <xdr:col>15</xdr:col>
      <xdr:colOff>98425</xdr:colOff>
      <xdr:row>78</xdr:row>
      <xdr:rowOff>50800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2209800" y="133585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160564</xdr:rowOff>
    </xdr:from>
    <xdr:to>
      <xdr:col>15</xdr:col>
      <xdr:colOff>149225</xdr:colOff>
      <xdr:row>78</xdr:row>
      <xdr:rowOff>90714</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48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75491</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4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39914</xdr:rowOff>
    </xdr:from>
    <xdr:to>
      <xdr:col>11</xdr:col>
      <xdr:colOff>9525</xdr:colOff>
      <xdr:row>78</xdr:row>
      <xdr:rowOff>50800</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a:off x="1320800" y="134130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40821</xdr:rowOff>
    </xdr:from>
    <xdr:to>
      <xdr:col>11</xdr:col>
      <xdr:colOff>60325</xdr:colOff>
      <xdr:row>77</xdr:row>
      <xdr:rowOff>142421</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59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152598</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0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73479</xdr:rowOff>
    </xdr:from>
    <xdr:to>
      <xdr:col>6</xdr:col>
      <xdr:colOff>171450</xdr:colOff>
      <xdr:row>78</xdr:row>
      <xdr:rowOff>3629</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70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13806</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04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2721</xdr:rowOff>
    </xdr:from>
    <xdr:to>
      <xdr:col>24</xdr:col>
      <xdr:colOff>76200</xdr:colOff>
      <xdr:row>79</xdr:row>
      <xdr:rowOff>104321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47752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146248</xdr:rowOff>
    </xdr:from>
    <xdr:ext cx="762000" cy="259045"/>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351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43543</xdr:rowOff>
    </xdr:from>
    <xdr:to>
      <xdr:col>20</xdr:col>
      <xdr:colOff>38100</xdr:colOff>
      <xdr:row>78</xdr:row>
      <xdr:rowOff>145143</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937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155320</xdr:rowOff>
    </xdr:from>
    <xdr:ext cx="7366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318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106136</xdr:rowOff>
    </xdr:from>
    <xdr:to>
      <xdr:col>15</xdr:col>
      <xdr:colOff>149225</xdr:colOff>
      <xdr:row>78</xdr:row>
      <xdr:rowOff>36286</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048000" y="133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46463</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307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0</xdr:rowOff>
    </xdr:from>
    <xdr:to>
      <xdr:col>11</xdr:col>
      <xdr:colOff>60325</xdr:colOff>
      <xdr:row>78</xdr:row>
      <xdr:rowOff>101600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2159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160564</xdr:rowOff>
    </xdr:from>
    <xdr:to>
      <xdr:col>6</xdr:col>
      <xdr:colOff>171450</xdr:colOff>
      <xdr:row>78</xdr:row>
      <xdr:rowOff>90714</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270000" y="1336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75491</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34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公定価格改正に伴う私立保育所給付費の増加に加え、保育料無償化に伴う保育料の減少、更には生活保護費の増加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による扶助費の増加により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引き続き、計画的な事業費の削減を図りつつ、持続可能な財政運営に努めます。</a:t>
          </a: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a:extLst>
            <a:ext uri="{FF2B5EF4-FFF2-40B4-BE49-F238E27FC236}">
              <a16:creationId xmlns:a16="http://schemas.microsoft.com/office/drawing/2014/main" id="{00000000-0008-0000-0400-0000B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165100</xdr:rowOff>
    </xdr:from>
    <xdr:to>
      <xdr:col>82</xdr:col>
      <xdr:colOff>107950</xdr:colOff>
      <xdr:row>81</xdr:row>
      <xdr:rowOff>156936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6510000" y="12509500"/>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129013</xdr:rowOff>
    </xdr:from>
    <xdr:ext cx="762000" cy="259045"/>
    <xdr:sp macro="" textlink="">
      <xdr:nvSpPr>
        <xdr:cNvPr id="436" name="公債費以外最小値テキスト">
          <a:extLst>
            <a:ext uri="{FF2B5EF4-FFF2-40B4-BE49-F238E27FC236}">
              <a16:creationId xmlns:a16="http://schemas.microsoft.com/office/drawing/2014/main" id="{00000000-0008-0000-0400-0000B4010000}"/>
            </a:ext>
          </a:extLst>
        </xdr:cNvPr>
        <xdr:cNvSpPr txBox="1"/>
      </xdr:nvSpPr>
      <xdr:spPr>
        <a:xfrm>
          <a:off x="16598900" y="140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156936</xdr:rowOff>
    </xdr:from>
    <xdr:to>
      <xdr:col>82</xdr:col>
      <xdr:colOff>196850</xdr:colOff>
      <xdr:row>81</xdr:row>
      <xdr:rowOff>156936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404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80027</xdr:rowOff>
    </xdr:from>
    <xdr:ext cx="762000" cy="259045"/>
    <xdr:sp macro="" textlink="">
      <xdr:nvSpPr>
        <xdr:cNvPr id="438" name="公債費以外最大値テキスト">
          <a:extLst>
            <a:ext uri="{FF2B5EF4-FFF2-40B4-BE49-F238E27FC236}">
              <a16:creationId xmlns:a16="http://schemas.microsoft.com/office/drawing/2014/main" id="{00000000-0008-0000-0400-0000B6010000}"/>
            </a:ext>
          </a:extLst>
        </xdr:cNvPr>
        <xdr:cNvSpPr txBox="1"/>
      </xdr:nvSpPr>
      <xdr:spPr>
        <a:xfrm>
          <a:off x="16598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165100</xdr:rowOff>
    </xdr:from>
    <xdr:to>
      <xdr:col>82</xdr:col>
      <xdr:colOff>196850</xdr:colOff>
      <xdr:row>72</xdr:row>
      <xdr:rowOff>165100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6421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80736</xdr:rowOff>
    </xdr:from>
    <xdr:to>
      <xdr:col>82</xdr:col>
      <xdr:colOff>107950</xdr:colOff>
      <xdr:row>77</xdr:row>
      <xdr:rowOff>102507</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5671800" y="132823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143527</xdr:rowOff>
    </xdr:from>
    <xdr:ext cx="762000" cy="259045"/>
    <xdr:sp macro="" textlink="">
      <xdr:nvSpPr>
        <xdr:cNvPr id="441" name="公債費以外平均値テキスト">
          <a:extLst>
            <a:ext uri="{FF2B5EF4-FFF2-40B4-BE49-F238E27FC236}">
              <a16:creationId xmlns:a16="http://schemas.microsoft.com/office/drawing/2014/main" id="{00000000-0008-0000-0400-0000B9010000}"/>
            </a:ext>
          </a:extLst>
        </xdr:cNvPr>
        <xdr:cNvSpPr txBox="1"/>
      </xdr:nvSpPr>
      <xdr:spPr>
        <a:xfrm>
          <a:off x="16598900" y="1334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0</xdr:rowOff>
    </xdr:from>
    <xdr:to>
      <xdr:col>82</xdr:col>
      <xdr:colOff>158750</xdr:colOff>
      <xdr:row>78</xdr:row>
      <xdr:rowOff>101600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6459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23586</xdr:rowOff>
    </xdr:from>
    <xdr:to>
      <xdr:col>78</xdr:col>
      <xdr:colOff>69850</xdr:colOff>
      <xdr:row>77</xdr:row>
      <xdr:rowOff>80736</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4782800" y="1305378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40821</xdr:rowOff>
    </xdr:from>
    <xdr:to>
      <xdr:col>78</xdr:col>
      <xdr:colOff>120650</xdr:colOff>
      <xdr:row>77</xdr:row>
      <xdr:rowOff>142421</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5621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127198</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328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23586</xdr:rowOff>
    </xdr:from>
    <xdr:to>
      <xdr:col>73</xdr:col>
      <xdr:colOff>180975</xdr:colOff>
      <xdr:row>79</xdr:row>
      <xdr:rowOff>118836</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flipV="1">
          <a:off x="13893800" y="13053786"/>
          <a:ext cx="8890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41020</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107950</xdr:rowOff>
    </xdr:from>
    <xdr:to>
      <xdr:col>69</xdr:col>
      <xdr:colOff>92075</xdr:colOff>
      <xdr:row>79</xdr:row>
      <xdr:rowOff>118836</xdr:rowOff>
    </xdr:to>
    <xdr:cxnSp macro="">
      <xdr:nvCxnSpPr>
        <xdr:cNvPr id="449" name="直線コネクタ 448">
          <a:extLst>
            <a:ext uri="{FF2B5EF4-FFF2-40B4-BE49-F238E27FC236}">
              <a16:creationId xmlns:a16="http://schemas.microsoft.com/office/drawing/2014/main" id="{00000000-0008-0000-0400-0000C1010000}"/>
            </a:ext>
          </a:extLst>
        </xdr:cNvPr>
        <xdr:cNvCxnSpPr/>
      </xdr:nvCxnSpPr>
      <xdr:spPr>
        <a:xfrm>
          <a:off x="13004800" y="136525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141514</xdr:rowOff>
    </xdr:from>
    <xdr:to>
      <xdr:col>69</xdr:col>
      <xdr:colOff>142875</xdr:colOff>
      <xdr:row>79</xdr:row>
      <xdr:rowOff>71664</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3843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81841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28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163286</xdr:rowOff>
    </xdr:from>
    <xdr:to>
      <xdr:col>65</xdr:col>
      <xdr:colOff>53975</xdr:colOff>
      <xdr:row>79</xdr:row>
      <xdr:rowOff>93436</xdr:rowOff>
    </xdr:to>
    <xdr:sp macro="" textlink="">
      <xdr:nvSpPr>
        <xdr:cNvPr id="452" name="フローチャート: 判断 451">
          <a:extLst>
            <a:ext uri="{FF2B5EF4-FFF2-40B4-BE49-F238E27FC236}">
              <a16:creationId xmlns:a16="http://schemas.microsoft.com/office/drawing/2014/main" id="{00000000-0008-0000-0400-0000C4010000}"/>
            </a:ext>
          </a:extLst>
        </xdr:cNvPr>
        <xdr:cNvSpPr/>
      </xdr:nvSpPr>
      <xdr:spPr>
        <a:xfrm>
          <a:off x="12954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103613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30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51707</xdr:rowOff>
    </xdr:from>
    <xdr:to>
      <xdr:col>82</xdr:col>
      <xdr:colOff>158750</xdr:colOff>
      <xdr:row>77</xdr:row>
      <xdr:rowOff>153307</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64592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68234</xdr:rowOff>
    </xdr:from>
    <xdr:ext cx="762000" cy="259045"/>
    <xdr:sp macro="" textlink="">
      <xdr:nvSpPr>
        <xdr:cNvPr id="460" name="公債費以外該当値テキスト">
          <a:extLst>
            <a:ext uri="{FF2B5EF4-FFF2-40B4-BE49-F238E27FC236}">
              <a16:creationId xmlns:a16="http://schemas.microsoft.com/office/drawing/2014/main" id="{00000000-0008-0000-0400-0000CC010000}"/>
            </a:ext>
          </a:extLst>
        </xdr:cNvPr>
        <xdr:cNvSpPr txBox="1"/>
      </xdr:nvSpPr>
      <xdr:spPr>
        <a:xfrm>
          <a:off x="16598900" y="1309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29936</xdr:rowOff>
    </xdr:from>
    <xdr:to>
      <xdr:col>78</xdr:col>
      <xdr:colOff>120650</xdr:colOff>
      <xdr:row>77</xdr:row>
      <xdr:rowOff>131536</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5621000" y="1323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141713</xdr:rowOff>
    </xdr:from>
    <xdr:ext cx="7366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5290800" y="1300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144235</xdr:rowOff>
    </xdr:from>
    <xdr:to>
      <xdr:col>74</xdr:col>
      <xdr:colOff>31750</xdr:colOff>
      <xdr:row>76</xdr:row>
      <xdr:rowOff>74386</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4732000" y="130029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59163</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4401800" y="13089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68036</xdr:rowOff>
    </xdr:from>
    <xdr:to>
      <xdr:col>69</xdr:col>
      <xdr:colOff>142875</xdr:colOff>
      <xdr:row>79</xdr:row>
      <xdr:rowOff>169636</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3843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154413</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3512800" y="1369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57150</xdr:rowOff>
    </xdr:from>
    <xdr:to>
      <xdr:col>65</xdr:col>
      <xdr:colOff>53975</xdr:colOff>
      <xdr:row>79</xdr:row>
      <xdr:rowOff>158750</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2954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143527</xdr:rowOff>
    </xdr:from>
    <xdr:ext cx="762000" cy="259045"/>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2623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熊本県八代市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114694</xdr:rowOff>
    </xdr:from>
    <xdr:to>
      <xdr:col>29</xdr:col>
      <xdr:colOff>127000</xdr:colOff>
      <xdr:row>19</xdr:row>
      <xdr:rowOff>72746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48269"/>
          <a:ext cx="0" cy="13296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44823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49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72746</xdr:rowOff>
    </xdr:from>
    <xdr:to>
      <xdr:col>30</xdr:col>
      <xdr:colOff>25400</xdr:colOff>
      <xdr:row>19</xdr:row>
      <xdr:rowOff>72746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77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29621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91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114694</xdr:rowOff>
    </xdr:from>
    <xdr:to>
      <xdr:col>30</xdr:col>
      <xdr:colOff>25400</xdr:colOff>
      <xdr:row>11</xdr:row>
      <xdr:rowOff>114694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482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95225</xdr:rowOff>
    </xdr:from>
    <xdr:to>
      <xdr:col>29</xdr:col>
      <xdr:colOff>127000</xdr:colOff>
      <xdr:row>14</xdr:row>
      <xdr:rowOff>50724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371700"/>
          <a:ext cx="647700" cy="126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62641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10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90564</xdr:rowOff>
    </xdr:from>
    <xdr:to>
      <xdr:col>29</xdr:col>
      <xdr:colOff>177800</xdr:colOff>
      <xdr:row>15</xdr:row>
      <xdr:rowOff>20714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5384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48171</xdr:rowOff>
    </xdr:from>
    <xdr:to>
      <xdr:col>26</xdr:col>
      <xdr:colOff>50800</xdr:colOff>
      <xdr:row>14</xdr:row>
      <xdr:rowOff>50724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496096"/>
          <a:ext cx="698500" cy="2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21488</xdr:rowOff>
    </xdr:from>
    <xdr:to>
      <xdr:col>26</xdr:col>
      <xdr:colOff>101600</xdr:colOff>
      <xdr:row>15</xdr:row>
      <xdr:rowOff>123088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40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107865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27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48171</xdr:rowOff>
    </xdr:from>
    <xdr:to>
      <xdr:col>22</xdr:col>
      <xdr:colOff>114300</xdr:colOff>
      <xdr:row>14</xdr:row>
      <xdr:rowOff>72365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496096"/>
          <a:ext cx="698500" cy="24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62370</xdr:rowOff>
    </xdr:from>
    <xdr:to>
      <xdr:col>22</xdr:col>
      <xdr:colOff>165100</xdr:colOff>
      <xdr:row>15</xdr:row>
      <xdr:rowOff>163970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81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148747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68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72365</xdr:rowOff>
    </xdr:from>
    <xdr:to>
      <xdr:col>18</xdr:col>
      <xdr:colOff>177800</xdr:colOff>
      <xdr:row>14</xdr:row>
      <xdr:rowOff>136868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520290"/>
          <a:ext cx="698500" cy="64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94336</xdr:rowOff>
    </xdr:from>
    <xdr:to>
      <xdr:col>19</xdr:col>
      <xdr:colOff>38100</xdr:colOff>
      <xdr:row>17</xdr:row>
      <xdr:rowOff>24486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851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9263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71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120548</xdr:rowOff>
    </xdr:from>
    <xdr:to>
      <xdr:col>15</xdr:col>
      <xdr:colOff>101600</xdr:colOff>
      <xdr:row>17</xdr:row>
      <xdr:rowOff>50698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1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35475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9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44425</xdr:rowOff>
    </xdr:from>
    <xdr:to>
      <xdr:col>29</xdr:col>
      <xdr:colOff>177800</xdr:colOff>
      <xdr:row>13</xdr:row>
      <xdr:rowOff>146025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320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60952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1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171374</xdr:rowOff>
    </xdr:from>
    <xdr:to>
      <xdr:col>26</xdr:col>
      <xdr:colOff>101600</xdr:colOff>
      <xdr:row>14</xdr:row>
      <xdr:rowOff>101524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447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111701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216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168821</xdr:rowOff>
    </xdr:from>
    <xdr:to>
      <xdr:col>22</xdr:col>
      <xdr:colOff>165100</xdr:colOff>
      <xdr:row>14</xdr:row>
      <xdr:rowOff>98971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445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109148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21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21565</xdr:rowOff>
    </xdr:from>
    <xdr:to>
      <xdr:col>19</xdr:col>
      <xdr:colOff>38100</xdr:colOff>
      <xdr:row>14</xdr:row>
      <xdr:rowOff>123165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469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133342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238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86068</xdr:rowOff>
    </xdr:from>
    <xdr:to>
      <xdr:col>15</xdr:col>
      <xdr:colOff>101600</xdr:colOff>
      <xdr:row>15</xdr:row>
      <xdr:rowOff>16218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33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26395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0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212170</xdr:rowOff>
    </xdr:from>
    <xdr:to>
      <xdr:col>29</xdr:col>
      <xdr:colOff>127000</xdr:colOff>
      <xdr:row>37</xdr:row>
      <xdr:rowOff>257628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36720"/>
          <a:ext cx="0" cy="12456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229705</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257628</xdr:rowOff>
    </xdr:from>
    <xdr:to>
      <xdr:col>30</xdr:col>
      <xdr:colOff>25400</xdr:colOff>
      <xdr:row>37</xdr:row>
      <xdr:rowOff>257628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823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127097</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212170</xdr:rowOff>
    </xdr:from>
    <xdr:to>
      <xdr:col>30</xdr:col>
      <xdr:colOff>25400</xdr:colOff>
      <xdr:row>33</xdr:row>
      <xdr:rowOff>212170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36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221379</xdr:rowOff>
    </xdr:from>
    <xdr:to>
      <xdr:col>29</xdr:col>
      <xdr:colOff>127000</xdr:colOff>
      <xdr:row>34</xdr:row>
      <xdr:rowOff>271280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488829"/>
          <a:ext cx="647700" cy="49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275048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424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302971</xdr:rowOff>
    </xdr:from>
    <xdr:to>
      <xdr:col>29</xdr:col>
      <xdr:colOff>177800</xdr:colOff>
      <xdr:row>35</xdr:row>
      <xdr:rowOff>61671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570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271280</xdr:rowOff>
    </xdr:from>
    <xdr:to>
      <xdr:col>26</xdr:col>
      <xdr:colOff>50800</xdr:colOff>
      <xdr:row>34</xdr:row>
      <xdr:rowOff>324968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538730"/>
          <a:ext cx="698500" cy="53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243111</xdr:rowOff>
    </xdr:from>
    <xdr:to>
      <xdr:col>26</xdr:col>
      <xdr:colOff>101600</xdr:colOff>
      <xdr:row>35</xdr:row>
      <xdr:rowOff>1811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510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329488</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96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324968</xdr:rowOff>
    </xdr:from>
    <xdr:to>
      <xdr:col>22</xdr:col>
      <xdr:colOff>114300</xdr:colOff>
      <xdr:row>34</xdr:row>
      <xdr:rowOff>341819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592418"/>
          <a:ext cx="698500" cy="16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21172</xdr:rowOff>
    </xdr:from>
    <xdr:to>
      <xdr:col>22</xdr:col>
      <xdr:colOff>165100</xdr:colOff>
      <xdr:row>35</xdr:row>
      <xdr:rowOff>122772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631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107549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717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339239</xdr:rowOff>
    </xdr:from>
    <xdr:to>
      <xdr:col>18</xdr:col>
      <xdr:colOff>177800</xdr:colOff>
      <xdr:row>34</xdr:row>
      <xdr:rowOff>341819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606689"/>
          <a:ext cx="698500" cy="2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122442</xdr:rowOff>
    </xdr:from>
    <xdr:to>
      <xdr:col>19</xdr:col>
      <xdr:colOff>38100</xdr:colOff>
      <xdr:row>35</xdr:row>
      <xdr:rowOff>224042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32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208819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81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99256</xdr:rowOff>
    </xdr:from>
    <xdr:to>
      <xdr:col>15</xdr:col>
      <xdr:colOff>101600</xdr:colOff>
      <xdr:row>35</xdr:row>
      <xdr:rowOff>200856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09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185633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795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170579</xdr:rowOff>
    </xdr:from>
    <xdr:to>
      <xdr:col>29</xdr:col>
      <xdr:colOff>177800</xdr:colOff>
      <xdr:row>34</xdr:row>
      <xdr:rowOff>272179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438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15656</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28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220479</xdr:rowOff>
    </xdr:from>
    <xdr:to>
      <xdr:col>26</xdr:col>
      <xdr:colOff>101600</xdr:colOff>
      <xdr:row>34</xdr:row>
      <xdr:rowOff>322080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487929"/>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332256</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256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274168</xdr:rowOff>
    </xdr:from>
    <xdr:to>
      <xdr:col>22</xdr:col>
      <xdr:colOff>165100</xdr:colOff>
      <xdr:row>35</xdr:row>
      <xdr:rowOff>32868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541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43045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31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291019</xdr:rowOff>
    </xdr:from>
    <xdr:to>
      <xdr:col>19</xdr:col>
      <xdr:colOff>38100</xdr:colOff>
      <xdr:row>35</xdr:row>
      <xdr:rowOff>49719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558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59896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327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288439</xdr:rowOff>
    </xdr:from>
    <xdr:to>
      <xdr:col>15</xdr:col>
      <xdr:colOff>101600</xdr:colOff>
      <xdr:row>35</xdr:row>
      <xdr:rowOff>47139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555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57316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324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熊本県八代市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121,657
118,021
681.30
69,510,999
67,397,176
1,961,878
34,184,174
82,119,119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60299</xdr:rowOff>
    </xdr:from>
    <xdr:to>
      <xdr:col>24</xdr:col>
      <xdr:colOff>62865</xdr:colOff>
      <xdr:row>39</xdr:row>
      <xdr:rowOff>125908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03799"/>
          <a:ext cx="1270" cy="1608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129735</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1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125908</xdr:rowOff>
    </xdr:from>
    <xdr:to>
      <xdr:col>24</xdr:col>
      <xdr:colOff>152400</xdr:colOff>
      <xdr:row>39</xdr:row>
      <xdr:rowOff>125908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1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6976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7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60299</xdr:rowOff>
    </xdr:from>
    <xdr:to>
      <xdr:col>24</xdr:col>
      <xdr:colOff>152400</xdr:colOff>
      <xdr:row>30</xdr:row>
      <xdr:rowOff>60299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03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113487</xdr:rowOff>
    </xdr:from>
    <xdr:to>
      <xdr:col>24</xdr:col>
      <xdr:colOff>63500</xdr:colOff>
      <xdr:row>36</xdr:row>
      <xdr:rowOff>148958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114237"/>
          <a:ext cx="838200" cy="20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105300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34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82423</xdr:rowOff>
    </xdr:from>
    <xdr:to>
      <xdr:col>24</xdr:col>
      <xdr:colOff>114300</xdr:colOff>
      <xdr:row>36</xdr:row>
      <xdr:rowOff>12573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8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113487</xdr:rowOff>
    </xdr:from>
    <xdr:to>
      <xdr:col>19</xdr:col>
      <xdr:colOff>177800</xdr:colOff>
      <xdr:row>36</xdr:row>
      <xdr:rowOff>67653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14237"/>
          <a:ext cx="889000" cy="12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125285</xdr:rowOff>
    </xdr:from>
    <xdr:to>
      <xdr:col>20</xdr:col>
      <xdr:colOff>38100</xdr:colOff>
      <xdr:row>36</xdr:row>
      <xdr:rowOff>55435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46562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1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25972</xdr:rowOff>
    </xdr:from>
    <xdr:to>
      <xdr:col>15</xdr:col>
      <xdr:colOff>50800</xdr:colOff>
      <xdr:row>36</xdr:row>
      <xdr:rowOff>67653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198172"/>
          <a:ext cx="889000" cy="4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9499</xdr:rowOff>
    </xdr:from>
    <xdr:to>
      <xdr:col>15</xdr:col>
      <xdr:colOff>101600</xdr:colOff>
      <xdr:row>36</xdr:row>
      <xdr:rowOff>111099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127626</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5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25972</xdr:rowOff>
    </xdr:from>
    <xdr:to>
      <xdr:col>10</xdr:col>
      <xdr:colOff>114300</xdr:colOff>
      <xdr:row>37</xdr:row>
      <xdr:rowOff>149073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98172"/>
          <a:ext cx="889000" cy="29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158699</xdr:rowOff>
    </xdr:from>
    <xdr:to>
      <xdr:col>10</xdr:col>
      <xdr:colOff>165100</xdr:colOff>
      <xdr:row>37</xdr:row>
      <xdr:rowOff>88849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3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79976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2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18796</xdr:rowOff>
    </xdr:from>
    <xdr:to>
      <xdr:col>6</xdr:col>
      <xdr:colOff>38100</xdr:colOff>
      <xdr:row>38</xdr:row>
      <xdr:rowOff>120396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533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111523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62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98158</xdr:rowOff>
    </xdr:from>
    <xdr:to>
      <xdr:col>24</xdr:col>
      <xdr:colOff>114300</xdr:colOff>
      <xdr:row>37</xdr:row>
      <xdr:rowOff>28308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7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76585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4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62687</xdr:rowOff>
    </xdr:from>
    <xdr:to>
      <xdr:col>20</xdr:col>
      <xdr:colOff>38100</xdr:colOff>
      <xdr:row>35</xdr:row>
      <xdr:rowOff>164287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6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9364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83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16853</xdr:rowOff>
    </xdr:from>
    <xdr:to>
      <xdr:col>15</xdr:col>
      <xdr:colOff>101600</xdr:colOff>
      <xdr:row>36</xdr:row>
      <xdr:rowOff>118453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8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109580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28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146622</xdr:rowOff>
    </xdr:from>
    <xdr:to>
      <xdr:col>10</xdr:col>
      <xdr:colOff>165100</xdr:colOff>
      <xdr:row>36</xdr:row>
      <xdr:rowOff>76772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4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93299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2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98273</xdr:rowOff>
    </xdr:from>
    <xdr:to>
      <xdr:col>6</xdr:col>
      <xdr:colOff>38100</xdr:colOff>
      <xdr:row>38</xdr:row>
      <xdr:rowOff>28423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4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44950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21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15818</xdr:rowOff>
    </xdr:from>
    <xdr:to>
      <xdr:col>24</xdr:col>
      <xdr:colOff>62865</xdr:colOff>
      <xdr:row>57</xdr:row>
      <xdr:rowOff>113888</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88318"/>
          <a:ext cx="1270" cy="129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117715</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89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113888</xdr:rowOff>
    </xdr:from>
    <xdr:to>
      <xdr:col>24</xdr:col>
      <xdr:colOff>152400</xdr:colOff>
      <xdr:row>57</xdr:row>
      <xdr:rowOff>113888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88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133945</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63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15818</xdr:rowOff>
    </xdr:from>
    <xdr:to>
      <xdr:col>24</xdr:col>
      <xdr:colOff>152400</xdr:colOff>
      <xdr:row>50</xdr:row>
      <xdr:rowOff>15818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8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112001</xdr:rowOff>
    </xdr:from>
    <xdr:to>
      <xdr:col>24</xdr:col>
      <xdr:colOff>63500</xdr:colOff>
      <xdr:row>56</xdr:row>
      <xdr:rowOff>147815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713201"/>
          <a:ext cx="8382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55008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141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32131</xdr:rowOff>
    </xdr:from>
    <xdr:to>
      <xdr:col>24</xdr:col>
      <xdr:colOff>114300</xdr:colOff>
      <xdr:row>54</xdr:row>
      <xdr:rowOff>133731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29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29972</xdr:rowOff>
    </xdr:from>
    <xdr:to>
      <xdr:col>19</xdr:col>
      <xdr:colOff>177800</xdr:colOff>
      <xdr:row>56</xdr:row>
      <xdr:rowOff>112001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459722"/>
          <a:ext cx="889000" cy="25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25292</xdr:rowOff>
    </xdr:from>
    <xdr:to>
      <xdr:col>20</xdr:col>
      <xdr:colOff>38100</xdr:colOff>
      <xdr:row>54</xdr:row>
      <xdr:rowOff>126892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2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143419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05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29972</xdr:rowOff>
    </xdr:from>
    <xdr:to>
      <xdr:col>15</xdr:col>
      <xdr:colOff>50800</xdr:colOff>
      <xdr:row>56</xdr:row>
      <xdr:rowOff>91846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459722"/>
          <a:ext cx="889000" cy="23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121666</xdr:rowOff>
    </xdr:from>
    <xdr:to>
      <xdr:col>15</xdr:col>
      <xdr:colOff>101600</xdr:colOff>
      <xdr:row>55</xdr:row>
      <xdr:rowOff>51816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37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68343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15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91846</xdr:rowOff>
    </xdr:from>
    <xdr:to>
      <xdr:col>10</xdr:col>
      <xdr:colOff>114300</xdr:colOff>
      <xdr:row>58</xdr:row>
      <xdr:rowOff>58376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693046"/>
          <a:ext cx="889000" cy="30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149955</xdr:rowOff>
    </xdr:from>
    <xdr:to>
      <xdr:col>10</xdr:col>
      <xdr:colOff>165100</xdr:colOff>
      <xdr:row>56</xdr:row>
      <xdr:rowOff>80105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57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96632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35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76536</xdr:rowOff>
    </xdr:from>
    <xdr:to>
      <xdr:col>6</xdr:col>
      <xdr:colOff>38100</xdr:colOff>
      <xdr:row>57</xdr:row>
      <xdr:rowOff>6686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7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23213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45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97015</xdr:rowOff>
    </xdr:from>
    <xdr:to>
      <xdr:col>24</xdr:col>
      <xdr:colOff>114300</xdr:colOff>
      <xdr:row>57</xdr:row>
      <xdr:rowOff>27165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9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75442</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7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61201</xdr:rowOff>
    </xdr:from>
    <xdr:to>
      <xdr:col>20</xdr:col>
      <xdr:colOff>38100</xdr:colOff>
      <xdr:row>56</xdr:row>
      <xdr:rowOff>162801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6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153928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75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150622</xdr:rowOff>
    </xdr:from>
    <xdr:to>
      <xdr:col>15</xdr:col>
      <xdr:colOff>101600</xdr:colOff>
      <xdr:row>55</xdr:row>
      <xdr:rowOff>80772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40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71899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50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41046</xdr:rowOff>
    </xdr:from>
    <xdr:to>
      <xdr:col>10</xdr:col>
      <xdr:colOff>165100</xdr:colOff>
      <xdr:row>56</xdr:row>
      <xdr:rowOff>142646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4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133773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73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7576</xdr:rowOff>
    </xdr:from>
    <xdr:to>
      <xdr:col>6</xdr:col>
      <xdr:colOff>38100</xdr:colOff>
      <xdr:row>58</xdr:row>
      <xdr:rowOff>109176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5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100303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4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136362</xdr:rowOff>
    </xdr:from>
    <xdr:to>
      <xdr:col>24</xdr:col>
      <xdr:colOff>62865</xdr:colOff>
      <xdr:row>78</xdr:row>
      <xdr:rowOff>94529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37862"/>
          <a:ext cx="1270" cy="1329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98356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71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94529</xdr:rowOff>
    </xdr:from>
    <xdr:to>
      <xdr:col>24</xdr:col>
      <xdr:colOff>152400</xdr:colOff>
      <xdr:row>78</xdr:row>
      <xdr:rowOff>94529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6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83039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1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136362</xdr:rowOff>
    </xdr:from>
    <xdr:to>
      <xdr:col>24</xdr:col>
      <xdr:colOff>152400</xdr:colOff>
      <xdr:row>70</xdr:row>
      <xdr:rowOff>136362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3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140477</xdr:rowOff>
    </xdr:from>
    <xdr:to>
      <xdr:col>24</xdr:col>
      <xdr:colOff>63500</xdr:colOff>
      <xdr:row>77</xdr:row>
      <xdr:rowOff>147290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42127"/>
          <a:ext cx="838200" cy="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73372</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32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50495</xdr:rowOff>
    </xdr:from>
    <xdr:to>
      <xdr:col>24</xdr:col>
      <xdr:colOff>114300</xdr:colOff>
      <xdr:row>76</xdr:row>
      <xdr:rowOff>152095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0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147290</xdr:rowOff>
    </xdr:from>
    <xdr:to>
      <xdr:col>19</xdr:col>
      <xdr:colOff>177800</xdr:colOff>
      <xdr:row>77</xdr:row>
      <xdr:rowOff>155519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48940"/>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57034</xdr:rowOff>
    </xdr:from>
    <xdr:to>
      <xdr:col>20</xdr:col>
      <xdr:colOff>38100</xdr:colOff>
      <xdr:row>76</xdr:row>
      <xdr:rowOff>158634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08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3710</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862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150399</xdr:rowOff>
    </xdr:from>
    <xdr:to>
      <xdr:col>15</xdr:col>
      <xdr:colOff>50800</xdr:colOff>
      <xdr:row>77</xdr:row>
      <xdr:rowOff>155519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352049"/>
          <a:ext cx="889000" cy="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17211</xdr:rowOff>
    </xdr:from>
    <xdr:to>
      <xdr:col>15</xdr:col>
      <xdr:colOff>101600</xdr:colOff>
      <xdr:row>76</xdr:row>
      <xdr:rowOff>118811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047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135338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82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146924</xdr:rowOff>
    </xdr:from>
    <xdr:to>
      <xdr:col>10</xdr:col>
      <xdr:colOff>114300</xdr:colOff>
      <xdr:row>77</xdr:row>
      <xdr:rowOff>150399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348574"/>
          <a:ext cx="8890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128219</xdr:rowOff>
    </xdr:from>
    <xdr:to>
      <xdr:col>10</xdr:col>
      <xdr:colOff>165100</xdr:colOff>
      <xdr:row>77</xdr:row>
      <xdr:rowOff>58369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15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74896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93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29144</xdr:rowOff>
    </xdr:from>
    <xdr:to>
      <xdr:col>6</xdr:col>
      <xdr:colOff>38100</xdr:colOff>
      <xdr:row>77</xdr:row>
      <xdr:rowOff>130744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3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147271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0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89677</xdr:rowOff>
    </xdr:from>
    <xdr:to>
      <xdr:col>24</xdr:col>
      <xdr:colOff>114300</xdr:colOff>
      <xdr:row>78</xdr:row>
      <xdr:rowOff>19827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9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4604</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06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96490</xdr:rowOff>
    </xdr:from>
    <xdr:to>
      <xdr:col>20</xdr:col>
      <xdr:colOff>38100</xdr:colOff>
      <xdr:row>78</xdr:row>
      <xdr:rowOff>26640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9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17767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39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104719</xdr:rowOff>
    </xdr:from>
    <xdr:to>
      <xdr:col>15</xdr:col>
      <xdr:colOff>101600</xdr:colOff>
      <xdr:row>78</xdr:row>
      <xdr:rowOff>34869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0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25996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39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99599</xdr:rowOff>
    </xdr:from>
    <xdr:to>
      <xdr:col>10</xdr:col>
      <xdr:colOff>165100</xdr:colOff>
      <xdr:row>78</xdr:row>
      <xdr:rowOff>29749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0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20876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39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96124</xdr:rowOff>
    </xdr:from>
    <xdr:to>
      <xdr:col>6</xdr:col>
      <xdr:colOff>38100</xdr:colOff>
      <xdr:row>78</xdr:row>
      <xdr:rowOff>26274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9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17401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39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128106</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930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56669</xdr:rowOff>
    </xdr:from>
    <xdr:to>
      <xdr:col>24</xdr:col>
      <xdr:colOff>62865</xdr:colOff>
      <xdr:row>98</xdr:row>
      <xdr:rowOff>113525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58619"/>
          <a:ext cx="1270" cy="1257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117352</xdr:rowOff>
    </xdr:from>
    <xdr:ext cx="599010"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1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113525</xdr:rowOff>
    </xdr:from>
    <xdr:to>
      <xdr:col>24</xdr:col>
      <xdr:colOff>152400</xdr:colOff>
      <xdr:row>98</xdr:row>
      <xdr:rowOff>113525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1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3346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3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56669</xdr:rowOff>
    </xdr:from>
    <xdr:to>
      <xdr:col>24</xdr:col>
      <xdr:colOff>152400</xdr:colOff>
      <xdr:row>91</xdr:row>
      <xdr:rowOff>56669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5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18019</xdr:rowOff>
    </xdr:from>
    <xdr:to>
      <xdr:col>24</xdr:col>
      <xdr:colOff>63500</xdr:colOff>
      <xdr:row>96</xdr:row>
      <xdr:rowOff>26217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305769"/>
          <a:ext cx="838200" cy="17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44173</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503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65746</xdr:rowOff>
    </xdr:from>
    <xdr:to>
      <xdr:col>24</xdr:col>
      <xdr:colOff>114300</xdr:colOff>
      <xdr:row>96</xdr:row>
      <xdr:rowOff>167346</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52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87644</xdr:rowOff>
    </xdr:from>
    <xdr:to>
      <xdr:col>19</xdr:col>
      <xdr:colOff>177800</xdr:colOff>
      <xdr:row>96</xdr:row>
      <xdr:rowOff>26217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203944"/>
          <a:ext cx="889000" cy="28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51704</xdr:rowOff>
    </xdr:from>
    <xdr:to>
      <xdr:col>20</xdr:col>
      <xdr:colOff>38100</xdr:colOff>
      <xdr:row>97</xdr:row>
      <xdr:rowOff>153304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68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144431</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775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87644</xdr:rowOff>
    </xdr:from>
    <xdr:to>
      <xdr:col>15</xdr:col>
      <xdr:colOff>50800</xdr:colOff>
      <xdr:row>96</xdr:row>
      <xdr:rowOff>159947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203944"/>
          <a:ext cx="889000" cy="41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1787</xdr:rowOff>
    </xdr:from>
    <xdr:to>
      <xdr:col>15</xdr:col>
      <xdr:colOff>101600</xdr:colOff>
      <xdr:row>96</xdr:row>
      <xdr:rowOff>103387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6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94514</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55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159947</xdr:rowOff>
    </xdr:from>
    <xdr:to>
      <xdr:col>10</xdr:col>
      <xdr:colOff>114300</xdr:colOff>
      <xdr:row>97</xdr:row>
      <xdr:rowOff>33451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619147"/>
          <a:ext cx="889000" cy="4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165252</xdr:rowOff>
    </xdr:from>
    <xdr:to>
      <xdr:col>10</xdr:col>
      <xdr:colOff>165100</xdr:colOff>
      <xdr:row>97</xdr:row>
      <xdr:rowOff>95402</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24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86529</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71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111499</xdr:rowOff>
    </xdr:from>
    <xdr:to>
      <xdr:col>6</xdr:col>
      <xdr:colOff>38100</xdr:colOff>
      <xdr:row>98</xdr:row>
      <xdr:rowOff>41649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7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32776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834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138669</xdr:rowOff>
    </xdr:from>
    <xdr:to>
      <xdr:col>24</xdr:col>
      <xdr:colOff>114300</xdr:colOff>
      <xdr:row>95</xdr:row>
      <xdr:rowOff>68819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25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161546</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10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146867</xdr:rowOff>
    </xdr:from>
    <xdr:to>
      <xdr:col>20</xdr:col>
      <xdr:colOff>38100</xdr:colOff>
      <xdr:row>96</xdr:row>
      <xdr:rowOff>77017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4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93544</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209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36844</xdr:rowOff>
    </xdr:from>
    <xdr:to>
      <xdr:col>15</xdr:col>
      <xdr:colOff>101600</xdr:colOff>
      <xdr:row>94</xdr:row>
      <xdr:rowOff>138444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15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154971</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592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109147</xdr:rowOff>
    </xdr:from>
    <xdr:to>
      <xdr:col>10</xdr:col>
      <xdr:colOff>165100</xdr:colOff>
      <xdr:row>97</xdr:row>
      <xdr:rowOff>39297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56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55824</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343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154101</xdr:rowOff>
    </xdr:from>
    <xdr:to>
      <xdr:col>6</xdr:col>
      <xdr:colOff>38100</xdr:colOff>
      <xdr:row>97</xdr:row>
      <xdr:rowOff>84251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1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100778</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388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123839</xdr:rowOff>
    </xdr:from>
    <xdr:to>
      <xdr:col>54</xdr:col>
      <xdr:colOff>189865</xdr:colOff>
      <xdr:row>39</xdr:row>
      <xdr:rowOff>107173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781689"/>
          <a:ext cx="1270" cy="1012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111000</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79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107173</xdr:rowOff>
    </xdr:from>
    <xdr:to>
      <xdr:col>55</xdr:col>
      <xdr:colOff>88900</xdr:colOff>
      <xdr:row>39</xdr:row>
      <xdr:rowOff>107173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79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70516</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556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123839</xdr:rowOff>
    </xdr:from>
    <xdr:to>
      <xdr:col>55</xdr:col>
      <xdr:colOff>88900</xdr:colOff>
      <xdr:row>33</xdr:row>
      <xdr:rowOff>123839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781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19478</xdr:rowOff>
    </xdr:from>
    <xdr:to>
      <xdr:col>55</xdr:col>
      <xdr:colOff>0</xdr:colOff>
      <xdr:row>36</xdr:row>
      <xdr:rowOff>81875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191678"/>
          <a:ext cx="838200" cy="6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170208</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170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20331</xdr:rowOff>
    </xdr:from>
    <xdr:to>
      <xdr:col>55</xdr:col>
      <xdr:colOff>50800</xdr:colOff>
      <xdr:row>36</xdr:row>
      <xdr:rowOff>121931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192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81875</xdr:rowOff>
    </xdr:from>
    <xdr:to>
      <xdr:col>50</xdr:col>
      <xdr:colOff>114300</xdr:colOff>
      <xdr:row>37</xdr:row>
      <xdr:rowOff>14547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6254075"/>
          <a:ext cx="889000" cy="10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3806</xdr:rowOff>
    </xdr:from>
    <xdr:to>
      <xdr:col>50</xdr:col>
      <xdr:colOff>165100</xdr:colOff>
      <xdr:row>36</xdr:row>
      <xdr:rowOff>105406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17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121933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595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21786</xdr:rowOff>
    </xdr:from>
    <xdr:to>
      <xdr:col>45</xdr:col>
      <xdr:colOff>177800</xdr:colOff>
      <xdr:row>37</xdr:row>
      <xdr:rowOff>14547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7861300" y="5336736"/>
          <a:ext cx="889000" cy="102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98577</xdr:rowOff>
    </xdr:from>
    <xdr:to>
      <xdr:col>46</xdr:col>
      <xdr:colOff>38100</xdr:colOff>
      <xdr:row>37</xdr:row>
      <xdr:rowOff>28727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27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45254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04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21786</xdr:rowOff>
    </xdr:from>
    <xdr:to>
      <xdr:col>41</xdr:col>
      <xdr:colOff>50800</xdr:colOff>
      <xdr:row>37</xdr:row>
      <xdr:rowOff>168210</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5336736"/>
          <a:ext cx="889000" cy="117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138245</xdr:rowOff>
    </xdr:from>
    <xdr:to>
      <xdr:col>41</xdr:col>
      <xdr:colOff>101600</xdr:colOff>
      <xdr:row>31</xdr:row>
      <xdr:rowOff>68395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528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84922</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5056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156457</xdr:rowOff>
    </xdr:from>
    <xdr:to>
      <xdr:col>36</xdr:col>
      <xdr:colOff>165100</xdr:colOff>
      <xdr:row>38</xdr:row>
      <xdr:rowOff>86607</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50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77734</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59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140128</xdr:rowOff>
    </xdr:from>
    <xdr:to>
      <xdr:col>55</xdr:col>
      <xdr:colOff>50800</xdr:colOff>
      <xdr:row>36</xdr:row>
      <xdr:rowOff>70278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14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163005</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599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31075</xdr:rowOff>
    </xdr:from>
    <xdr:to>
      <xdr:col>50</xdr:col>
      <xdr:colOff>165100</xdr:colOff>
      <xdr:row>36</xdr:row>
      <xdr:rowOff>132675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20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123802</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29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135197</xdr:rowOff>
    </xdr:from>
    <xdr:to>
      <xdr:col>46</xdr:col>
      <xdr:colOff>38100</xdr:colOff>
      <xdr:row>37</xdr:row>
      <xdr:rowOff>65347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30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56474</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40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142436</xdr:rowOff>
    </xdr:from>
    <xdr:to>
      <xdr:col>41</xdr:col>
      <xdr:colOff>101600</xdr:colOff>
      <xdr:row>31</xdr:row>
      <xdr:rowOff>72586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528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63713</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61795" y="53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117410</xdr:rowOff>
    </xdr:from>
    <xdr:to>
      <xdr:col>36</xdr:col>
      <xdr:colOff>165100</xdr:colOff>
      <xdr:row>38</xdr:row>
      <xdr:rowOff>47560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46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64087</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23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139700</xdr:rowOff>
    </xdr:from>
    <xdr:to>
      <xdr:col>59</xdr:col>
      <xdr:colOff>50800</xdr:colOff>
      <xdr:row>59</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54627</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48</xdr:row>
      <xdr:rowOff>168927</xdr:rowOff>
    </xdr:from>
    <xdr:ext cx="53129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72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64605</xdr:rowOff>
    </xdr:from>
    <xdr:to>
      <xdr:col>54</xdr:col>
      <xdr:colOff>189865</xdr:colOff>
      <xdr:row>58</xdr:row>
      <xdr:rowOff>96924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475595" y="8637105"/>
          <a:ext cx="1270" cy="1403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100751</xdr:rowOff>
    </xdr:from>
    <xdr:ext cx="534377" cy="25904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528300" y="1004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96924</xdr:rowOff>
    </xdr:from>
    <xdr:to>
      <xdr:col>55</xdr:col>
      <xdr:colOff>88900</xdr:colOff>
      <xdr:row>58</xdr:row>
      <xdr:rowOff>96924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1004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11282</xdr:rowOff>
    </xdr:from>
    <xdr:ext cx="534377" cy="259045"/>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528300" y="841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64605</xdr:rowOff>
    </xdr:from>
    <xdr:to>
      <xdr:col>55</xdr:col>
      <xdr:colOff>88900</xdr:colOff>
      <xdr:row>50</xdr:row>
      <xdr:rowOff>64605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86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53804</xdr:rowOff>
    </xdr:from>
    <xdr:to>
      <xdr:col>55</xdr:col>
      <xdr:colOff>0</xdr:colOff>
      <xdr:row>57</xdr:row>
      <xdr:rowOff>75806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9639300" y="9826454"/>
          <a:ext cx="838200" cy="2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16451</xdr:rowOff>
    </xdr:from>
    <xdr:ext cx="534377" cy="25904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528300" y="9274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165024</xdr:rowOff>
    </xdr:from>
    <xdr:to>
      <xdr:col>55</xdr:col>
      <xdr:colOff>50800</xdr:colOff>
      <xdr:row>55</xdr:row>
      <xdr:rowOff>95174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426700" y="942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20999</xdr:rowOff>
    </xdr:from>
    <xdr:to>
      <xdr:col>50</xdr:col>
      <xdr:colOff>114300</xdr:colOff>
      <xdr:row>57</xdr:row>
      <xdr:rowOff>53804</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8750300" y="9450749"/>
          <a:ext cx="889000" cy="37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119190</xdr:rowOff>
    </xdr:from>
    <xdr:to>
      <xdr:col>50</xdr:col>
      <xdr:colOff>165100</xdr:colOff>
      <xdr:row>55</xdr:row>
      <xdr:rowOff>49340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588500" y="937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65867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15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8027</xdr:rowOff>
    </xdr:from>
    <xdr:to>
      <xdr:col>45</xdr:col>
      <xdr:colOff>177800</xdr:colOff>
      <xdr:row>55</xdr:row>
      <xdr:rowOff>20999</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7861300" y="9437777"/>
          <a:ext cx="889000" cy="1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23720</xdr:rowOff>
    </xdr:from>
    <xdr:to>
      <xdr:col>46</xdr:col>
      <xdr:colOff>38100</xdr:colOff>
      <xdr:row>54</xdr:row>
      <xdr:rowOff>125320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699500" y="92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141847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05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115554</xdr:rowOff>
    </xdr:from>
    <xdr:to>
      <xdr:col>41</xdr:col>
      <xdr:colOff>50800</xdr:colOff>
      <xdr:row>55</xdr:row>
      <xdr:rowOff>8027</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a:off x="6972300" y="9202404"/>
          <a:ext cx="889000" cy="23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52</xdr:row>
      <xdr:rowOff>67297</xdr:rowOff>
    </xdr:from>
    <xdr:to>
      <xdr:col>41</xdr:col>
      <xdr:colOff>101600</xdr:colOff>
      <xdr:row>52</xdr:row>
      <xdr:rowOff>168897</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810500" y="898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13974</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875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87443</xdr:rowOff>
    </xdr:from>
    <xdr:to>
      <xdr:col>36</xdr:col>
      <xdr:colOff>165100</xdr:colOff>
      <xdr:row>53</xdr:row>
      <xdr:rowOff>17593</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921500" y="900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34120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877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25006</xdr:rowOff>
    </xdr:from>
    <xdr:to>
      <xdr:col>55</xdr:col>
      <xdr:colOff>50800</xdr:colOff>
      <xdr:row>57</xdr:row>
      <xdr:rowOff>126606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426700" y="979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3433</xdr:rowOff>
    </xdr:from>
    <xdr:ext cx="534377" cy="259045"/>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528300" y="977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3004</xdr:rowOff>
    </xdr:from>
    <xdr:to>
      <xdr:col>50</xdr:col>
      <xdr:colOff>165100</xdr:colOff>
      <xdr:row>57</xdr:row>
      <xdr:rowOff>104604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588500" y="977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95731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372111" y="986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141649</xdr:rowOff>
    </xdr:from>
    <xdr:to>
      <xdr:col>46</xdr:col>
      <xdr:colOff>38100</xdr:colOff>
      <xdr:row>55</xdr:row>
      <xdr:rowOff>71799</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699500" y="939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62926</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483111" y="949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128677</xdr:rowOff>
    </xdr:from>
    <xdr:to>
      <xdr:col>41</xdr:col>
      <xdr:colOff>101600</xdr:colOff>
      <xdr:row>55</xdr:row>
      <xdr:rowOff>58827</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810500" y="938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49954</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594111" y="947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64754</xdr:rowOff>
    </xdr:from>
    <xdr:to>
      <xdr:col>36</xdr:col>
      <xdr:colOff>165100</xdr:colOff>
      <xdr:row>53</xdr:row>
      <xdr:rowOff>166354</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921500" y="915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157481</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705111" y="924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8072</xdr:rowOff>
    </xdr:from>
    <xdr:to>
      <xdr:col>54</xdr:col>
      <xdr:colOff>189865</xdr:colOff>
      <xdr:row>78</xdr:row>
      <xdr:rowOff>119628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352472"/>
          <a:ext cx="1270" cy="1140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123455</xdr:rowOff>
    </xdr:from>
    <xdr:ext cx="378565"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496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119628</xdr:rowOff>
    </xdr:from>
    <xdr:to>
      <xdr:col>55</xdr:col>
      <xdr:colOff>88900</xdr:colOff>
      <xdr:row>78</xdr:row>
      <xdr:rowOff>119628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49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126199</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212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8072</xdr:rowOff>
    </xdr:from>
    <xdr:to>
      <xdr:col>55</xdr:col>
      <xdr:colOff>88900</xdr:colOff>
      <xdr:row>72</xdr:row>
      <xdr:rowOff>8072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35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119400</xdr:rowOff>
    </xdr:from>
    <xdr:to>
      <xdr:col>55</xdr:col>
      <xdr:colOff>0</xdr:colOff>
      <xdr:row>77</xdr:row>
      <xdr:rowOff>125664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3321050"/>
          <a:ext cx="838200" cy="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101536</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2788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78659</xdr:rowOff>
    </xdr:from>
    <xdr:to>
      <xdr:col>55</xdr:col>
      <xdr:colOff>50800</xdr:colOff>
      <xdr:row>76</xdr:row>
      <xdr:rowOff>8809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293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11638</xdr:rowOff>
    </xdr:from>
    <xdr:to>
      <xdr:col>50</xdr:col>
      <xdr:colOff>114300</xdr:colOff>
      <xdr:row>77</xdr:row>
      <xdr:rowOff>125664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041838"/>
          <a:ext cx="889000" cy="28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143124</xdr:rowOff>
    </xdr:from>
    <xdr:to>
      <xdr:col>50</xdr:col>
      <xdr:colOff>165100</xdr:colOff>
      <xdr:row>75</xdr:row>
      <xdr:rowOff>73274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283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89801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260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36327</xdr:rowOff>
    </xdr:from>
    <xdr:to>
      <xdr:col>45</xdr:col>
      <xdr:colOff>177800</xdr:colOff>
      <xdr:row>76</xdr:row>
      <xdr:rowOff>11638</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2895077"/>
          <a:ext cx="889000" cy="14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20594</xdr:rowOff>
    </xdr:from>
    <xdr:to>
      <xdr:col>46</xdr:col>
      <xdr:colOff>38100</xdr:colOff>
      <xdr:row>75</xdr:row>
      <xdr:rowOff>122194</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287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138721</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265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64491</xdr:rowOff>
    </xdr:from>
    <xdr:to>
      <xdr:col>41</xdr:col>
      <xdr:colOff>50800</xdr:colOff>
      <xdr:row>75</xdr:row>
      <xdr:rowOff>36327</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2580341"/>
          <a:ext cx="889000" cy="31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64851</xdr:rowOff>
    </xdr:from>
    <xdr:to>
      <xdr:col>41</xdr:col>
      <xdr:colOff>101600</xdr:colOff>
      <xdr:row>73</xdr:row>
      <xdr:rowOff>166451</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258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11528</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235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111394</xdr:rowOff>
    </xdr:from>
    <xdr:to>
      <xdr:col>36</xdr:col>
      <xdr:colOff>165100</xdr:colOff>
      <xdr:row>75</xdr:row>
      <xdr:rowOff>41544</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27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32671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289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68600</xdr:rowOff>
    </xdr:from>
    <xdr:to>
      <xdr:col>55</xdr:col>
      <xdr:colOff>50800</xdr:colOff>
      <xdr:row>77</xdr:row>
      <xdr:rowOff>170200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27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47027</xdr:rowOff>
    </xdr:from>
    <xdr:ext cx="469744"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24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74864</xdr:rowOff>
    </xdr:from>
    <xdr:to>
      <xdr:col>50</xdr:col>
      <xdr:colOff>165100</xdr:colOff>
      <xdr:row>78</xdr:row>
      <xdr:rowOff>5014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27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167591</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369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132288</xdr:rowOff>
    </xdr:from>
    <xdr:to>
      <xdr:col>46</xdr:col>
      <xdr:colOff>38100</xdr:colOff>
      <xdr:row>76</xdr:row>
      <xdr:rowOff>62438</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299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53565</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308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156977</xdr:rowOff>
    </xdr:from>
    <xdr:to>
      <xdr:col>41</xdr:col>
      <xdr:colOff>101600</xdr:colOff>
      <xdr:row>75</xdr:row>
      <xdr:rowOff>87127</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284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78254</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293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13691</xdr:rowOff>
    </xdr:from>
    <xdr:to>
      <xdr:col>36</xdr:col>
      <xdr:colOff>165100</xdr:colOff>
      <xdr:row>73</xdr:row>
      <xdr:rowOff>115291</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252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131818</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230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7607</xdr:rowOff>
    </xdr:from>
    <xdr:to>
      <xdr:col>54</xdr:col>
      <xdr:colOff>189865</xdr:colOff>
      <xdr:row>98</xdr:row>
      <xdr:rowOff>111849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438107"/>
          <a:ext cx="1270" cy="1475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115676</xdr:rowOff>
    </xdr:from>
    <xdr:ext cx="534377"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1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111849</xdr:rowOff>
    </xdr:from>
    <xdr:to>
      <xdr:col>55</xdr:col>
      <xdr:colOff>88900</xdr:colOff>
      <xdr:row>98</xdr:row>
      <xdr:rowOff>111849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13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125734</xdr:rowOff>
    </xdr:from>
    <xdr:ext cx="534377"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21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7607</xdr:rowOff>
    </xdr:from>
    <xdr:to>
      <xdr:col>55</xdr:col>
      <xdr:colOff>88900</xdr:colOff>
      <xdr:row>90</xdr:row>
      <xdr:rowOff>7607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43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152349</xdr:rowOff>
    </xdr:from>
    <xdr:to>
      <xdr:col>55</xdr:col>
      <xdr:colOff>0</xdr:colOff>
      <xdr:row>94</xdr:row>
      <xdr:rowOff>153339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9639300" y="16268649"/>
          <a:ext cx="8382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110368</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5883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87491</xdr:rowOff>
    </xdr:from>
    <xdr:to>
      <xdr:col>55</xdr:col>
      <xdr:colOff>50800</xdr:colOff>
      <xdr:row>94</xdr:row>
      <xdr:rowOff>17641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03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153339</xdr:rowOff>
    </xdr:from>
    <xdr:to>
      <xdr:col>50</xdr:col>
      <xdr:colOff>114300</xdr:colOff>
      <xdr:row>94</xdr:row>
      <xdr:rowOff>158026</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8750300" y="16269639"/>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131381</xdr:rowOff>
    </xdr:from>
    <xdr:to>
      <xdr:col>50</xdr:col>
      <xdr:colOff>165100</xdr:colOff>
      <xdr:row>94</xdr:row>
      <xdr:rowOff>61531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07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78058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585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158026</xdr:rowOff>
    </xdr:from>
    <xdr:to>
      <xdr:col>45</xdr:col>
      <xdr:colOff>177800</xdr:colOff>
      <xdr:row>95</xdr:row>
      <xdr:rowOff>67120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274326"/>
          <a:ext cx="889000" cy="8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92</xdr:row>
      <xdr:rowOff>105397</xdr:rowOff>
    </xdr:from>
    <xdr:to>
      <xdr:col>46</xdr:col>
      <xdr:colOff>38100</xdr:colOff>
      <xdr:row>93</xdr:row>
      <xdr:rowOff>35547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587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52074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565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125107</xdr:rowOff>
    </xdr:from>
    <xdr:to>
      <xdr:col>41</xdr:col>
      <xdr:colOff>50800</xdr:colOff>
      <xdr:row>95</xdr:row>
      <xdr:rowOff>67120</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6972300" y="16241407"/>
          <a:ext cx="889000" cy="11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92</xdr:row>
      <xdr:rowOff>118580</xdr:rowOff>
    </xdr:from>
    <xdr:to>
      <xdr:col>41</xdr:col>
      <xdr:colOff>101600</xdr:colOff>
      <xdr:row>93</xdr:row>
      <xdr:rowOff>48730</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589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65257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566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72974</xdr:rowOff>
    </xdr:from>
    <xdr:to>
      <xdr:col>36</xdr:col>
      <xdr:colOff>165100</xdr:colOff>
      <xdr:row>92</xdr:row>
      <xdr:rowOff>3124</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567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19651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545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101549</xdr:rowOff>
    </xdr:from>
    <xdr:to>
      <xdr:col>55</xdr:col>
      <xdr:colOff>50800</xdr:colOff>
      <xdr:row>95</xdr:row>
      <xdr:rowOff>31699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21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79976</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19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102539</xdr:rowOff>
    </xdr:from>
    <xdr:to>
      <xdr:col>50</xdr:col>
      <xdr:colOff>165100</xdr:colOff>
      <xdr:row>95</xdr:row>
      <xdr:rowOff>32689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21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23816</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31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107226</xdr:rowOff>
    </xdr:from>
    <xdr:to>
      <xdr:col>46</xdr:col>
      <xdr:colOff>38100</xdr:colOff>
      <xdr:row>95</xdr:row>
      <xdr:rowOff>37376</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22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28503</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31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16320</xdr:rowOff>
    </xdr:from>
    <xdr:to>
      <xdr:col>41</xdr:col>
      <xdr:colOff>101600</xdr:colOff>
      <xdr:row>95</xdr:row>
      <xdr:rowOff>117920</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30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109047</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3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74307</xdr:rowOff>
    </xdr:from>
    <xdr:to>
      <xdr:col>36</xdr:col>
      <xdr:colOff>165100</xdr:colOff>
      <xdr:row>95</xdr:row>
      <xdr:rowOff>4457</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19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167034</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28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a:extLst>
            <a:ext uri="{FF2B5EF4-FFF2-40B4-BE49-F238E27FC236}">
              <a16:creationId xmlns:a16="http://schemas.microsoft.com/office/drawing/2014/main" id="{00000000-0008-0000-06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37</xdr:row>
      <xdr:rowOff>150461</xdr:rowOff>
    </xdr:from>
    <xdr:to>
      <xdr:col>85</xdr:col>
      <xdr:colOff>126364</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6317595" y="6494111"/>
          <a:ext cx="1269" cy="291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4" name="災害復旧事業費最小値テキスト">
          <a:extLst>
            <a:ext uri="{FF2B5EF4-FFF2-40B4-BE49-F238E27FC236}">
              <a16:creationId xmlns:a16="http://schemas.microsoft.com/office/drawing/2014/main" id="{00000000-0008-0000-0600-00000C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97138</xdr:rowOff>
    </xdr:from>
    <xdr:ext cx="534377" cy="259045"/>
    <xdr:sp macro="" textlink="">
      <xdr:nvSpPr>
        <xdr:cNvPr id="526" name="災害復旧事業費最大値テキスト">
          <a:extLst>
            <a:ext uri="{FF2B5EF4-FFF2-40B4-BE49-F238E27FC236}">
              <a16:creationId xmlns:a16="http://schemas.microsoft.com/office/drawing/2014/main" id="{00000000-0008-0000-0600-00000E020000}"/>
            </a:ext>
          </a:extLst>
        </xdr:cNvPr>
        <xdr:cNvSpPr txBox="1"/>
      </xdr:nvSpPr>
      <xdr:spPr>
        <a:xfrm>
          <a:off x="16370300" y="626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150461</xdr:rowOff>
    </xdr:from>
    <xdr:to>
      <xdr:col>86</xdr:col>
      <xdr:colOff>25400</xdr:colOff>
      <xdr:row>37</xdr:row>
      <xdr:rowOff>150461</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6494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14019</xdr:rowOff>
    </xdr:from>
    <xdr:to>
      <xdr:col>85</xdr:col>
      <xdr:colOff>127000</xdr:colOff>
      <xdr:row>38</xdr:row>
      <xdr:rowOff>30886</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5481300" y="6529119"/>
          <a:ext cx="838200" cy="1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114664</xdr:rowOff>
    </xdr:from>
    <xdr:ext cx="469744" cy="259045"/>
    <xdr:sp macro="" textlink="">
      <xdr:nvSpPr>
        <xdr:cNvPr id="529" name="災害復旧事業費平均値テキスト">
          <a:extLst>
            <a:ext uri="{FF2B5EF4-FFF2-40B4-BE49-F238E27FC236}">
              <a16:creationId xmlns:a16="http://schemas.microsoft.com/office/drawing/2014/main" id="{00000000-0008-0000-0600-000011020000}"/>
            </a:ext>
          </a:extLst>
        </xdr:cNvPr>
        <xdr:cNvSpPr txBox="1"/>
      </xdr:nvSpPr>
      <xdr:spPr>
        <a:xfrm>
          <a:off x="16370300" y="6629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136237</xdr:rowOff>
    </xdr:from>
    <xdr:to>
      <xdr:col>85</xdr:col>
      <xdr:colOff>177800</xdr:colOff>
      <xdr:row>39</xdr:row>
      <xdr:rowOff>66387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6268700" y="6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99254</xdr:rowOff>
    </xdr:from>
    <xdr:to>
      <xdr:col>81</xdr:col>
      <xdr:colOff>50800</xdr:colOff>
      <xdr:row>38</xdr:row>
      <xdr:rowOff>14019</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4592300" y="5242754"/>
          <a:ext cx="889000" cy="128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146621</xdr:rowOff>
    </xdr:from>
    <xdr:to>
      <xdr:col>81</xdr:col>
      <xdr:colOff>101600</xdr:colOff>
      <xdr:row>39</xdr:row>
      <xdr:rowOff>76771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5430500" y="6661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67898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46428" y="675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99254</xdr:rowOff>
    </xdr:from>
    <xdr:to>
      <xdr:col>76</xdr:col>
      <xdr:colOff>114300</xdr:colOff>
      <xdr:row>35</xdr:row>
      <xdr:rowOff>93180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3703300" y="5242754"/>
          <a:ext cx="889000" cy="85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24581</xdr:rowOff>
    </xdr:from>
    <xdr:to>
      <xdr:col>76</xdr:col>
      <xdr:colOff>165100</xdr:colOff>
      <xdr:row>38</xdr:row>
      <xdr:rowOff>126181</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4541500" y="653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117308</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25111" y="663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93180</xdr:rowOff>
    </xdr:from>
    <xdr:to>
      <xdr:col>71</xdr:col>
      <xdr:colOff>177800</xdr:colOff>
      <xdr:row>37</xdr:row>
      <xdr:rowOff>51036</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flipV="1">
          <a:off x="12814300" y="6093930"/>
          <a:ext cx="889000" cy="30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148923</xdr:rowOff>
    </xdr:from>
    <xdr:to>
      <xdr:col>72</xdr:col>
      <xdr:colOff>38100</xdr:colOff>
      <xdr:row>39</xdr:row>
      <xdr:rowOff>79073</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3652500" y="666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70200</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68428" y="675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157235</xdr:rowOff>
    </xdr:from>
    <xdr:to>
      <xdr:col>67</xdr:col>
      <xdr:colOff>101600</xdr:colOff>
      <xdr:row>39</xdr:row>
      <xdr:rowOff>87385</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2763500" y="667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78512</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79428" y="6765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151536</xdr:rowOff>
    </xdr:from>
    <xdr:to>
      <xdr:col>85</xdr:col>
      <xdr:colOff>177800</xdr:colOff>
      <xdr:row>38</xdr:row>
      <xdr:rowOff>81686</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6268700" y="64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66463</xdr:rowOff>
    </xdr:from>
    <xdr:ext cx="534377" cy="259045"/>
    <xdr:sp macro="" textlink="">
      <xdr:nvSpPr>
        <xdr:cNvPr id="548" name="災害復旧事業費該当値テキスト">
          <a:extLst>
            <a:ext uri="{FF2B5EF4-FFF2-40B4-BE49-F238E27FC236}">
              <a16:creationId xmlns:a16="http://schemas.microsoft.com/office/drawing/2014/main" id="{00000000-0008-0000-0600-000024020000}"/>
            </a:ext>
          </a:extLst>
        </xdr:cNvPr>
        <xdr:cNvSpPr txBox="1"/>
      </xdr:nvSpPr>
      <xdr:spPr>
        <a:xfrm>
          <a:off x="16370300" y="641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134669</xdr:rowOff>
    </xdr:from>
    <xdr:to>
      <xdr:col>81</xdr:col>
      <xdr:colOff>101600</xdr:colOff>
      <xdr:row>38</xdr:row>
      <xdr:rowOff>64819</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5430500" y="647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81346</xdr:rowOff>
    </xdr:from>
    <xdr:ext cx="534377"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5214111" y="625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48454</xdr:rowOff>
    </xdr:from>
    <xdr:to>
      <xdr:col>76</xdr:col>
      <xdr:colOff>165100</xdr:colOff>
      <xdr:row>30</xdr:row>
      <xdr:rowOff>150054</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4541500" y="519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28</xdr:row>
      <xdr:rowOff>166581</xdr:rowOff>
    </xdr:from>
    <xdr:ext cx="534377"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4325111" y="496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42380</xdr:rowOff>
    </xdr:from>
    <xdr:to>
      <xdr:col>72</xdr:col>
      <xdr:colOff>38100</xdr:colOff>
      <xdr:row>35</xdr:row>
      <xdr:rowOff>143980</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3652500" y="604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160507</xdr:rowOff>
    </xdr:from>
    <xdr:ext cx="534377"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3436111" y="581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236</xdr:rowOff>
    </xdr:from>
    <xdr:to>
      <xdr:col>67</xdr:col>
      <xdr:colOff>101600</xdr:colOff>
      <xdr:row>37</xdr:row>
      <xdr:rowOff>101836</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2763500" y="634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118363</xdr:rowOff>
    </xdr:from>
    <xdr:ext cx="534377"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547111" y="611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a:extLst>
            <a:ext uri="{FF2B5EF4-FFF2-40B4-BE49-F238E27FC236}">
              <a16:creationId xmlns:a16="http://schemas.microsoft.com/office/drawing/2014/main" id="{00000000-0008-0000-06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3" name="失業対策事業費最小値テキスト">
          <a:extLst>
            <a:ext uri="{FF2B5EF4-FFF2-40B4-BE49-F238E27FC236}">
              <a16:creationId xmlns:a16="http://schemas.microsoft.com/office/drawing/2014/main" id="{00000000-0008-0000-0600-00003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5" name="失業対策事業費最大値テキスト">
          <a:extLst>
            <a:ext uri="{FF2B5EF4-FFF2-40B4-BE49-F238E27FC236}">
              <a16:creationId xmlns:a16="http://schemas.microsoft.com/office/drawing/2014/main" id="{00000000-0008-0000-0600-00003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8" name="失業対策事業費平均値テキスト">
          <a:extLst>
            <a:ext uri="{FF2B5EF4-FFF2-40B4-BE49-F238E27FC236}">
              <a16:creationId xmlns:a16="http://schemas.microsoft.com/office/drawing/2014/main" id="{00000000-0008-0000-0600-00004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7" name="失業対策事業費該当値テキスト">
          <a:extLst>
            <a:ext uri="{FF2B5EF4-FFF2-40B4-BE49-F238E27FC236}">
              <a16:creationId xmlns:a16="http://schemas.microsoft.com/office/drawing/2014/main" id="{00000000-0008-0000-0600-00005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144253</xdr:rowOff>
    </xdr:from>
    <xdr:to>
      <xdr:col>85</xdr:col>
      <xdr:colOff>126364</xdr:colOff>
      <xdr:row>78</xdr:row>
      <xdr:rowOff>134023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317203"/>
          <a:ext cx="1269" cy="1189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137850</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5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134023</xdr:rowOff>
    </xdr:from>
    <xdr:to>
      <xdr:col>86</xdr:col>
      <xdr:colOff>25400</xdr:colOff>
      <xdr:row>78</xdr:row>
      <xdr:rowOff>134023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50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90930</xdr:rowOff>
    </xdr:from>
    <xdr:ext cx="534377"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209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144253</xdr:rowOff>
    </xdr:from>
    <xdr:to>
      <xdr:col>86</xdr:col>
      <xdr:colOff>25400</xdr:colOff>
      <xdr:row>71</xdr:row>
      <xdr:rowOff>144253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31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13227</xdr:rowOff>
    </xdr:from>
    <xdr:to>
      <xdr:col>85</xdr:col>
      <xdr:colOff>127000</xdr:colOff>
      <xdr:row>75</xdr:row>
      <xdr:rowOff>85598</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2871977"/>
          <a:ext cx="838200" cy="7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136009</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651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113132</xdr:rowOff>
    </xdr:from>
    <xdr:to>
      <xdr:col>85</xdr:col>
      <xdr:colOff>177800</xdr:colOff>
      <xdr:row>75</xdr:row>
      <xdr:rowOff>43282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0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85598</xdr:rowOff>
    </xdr:from>
    <xdr:to>
      <xdr:col>81</xdr:col>
      <xdr:colOff>50800</xdr:colOff>
      <xdr:row>75</xdr:row>
      <xdr:rowOff>135719</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2944348"/>
          <a:ext cx="889000" cy="5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98920</xdr:rowOff>
    </xdr:from>
    <xdr:to>
      <xdr:col>81</xdr:col>
      <xdr:colOff>101600</xdr:colOff>
      <xdr:row>75</xdr:row>
      <xdr:rowOff>29070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7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45597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56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135719</xdr:rowOff>
    </xdr:from>
    <xdr:to>
      <xdr:col>76</xdr:col>
      <xdr:colOff>114300</xdr:colOff>
      <xdr:row>75</xdr:row>
      <xdr:rowOff>158998</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2994469"/>
          <a:ext cx="889000" cy="2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11271</xdr:rowOff>
    </xdr:from>
    <xdr:to>
      <xdr:col>76</xdr:col>
      <xdr:colOff>165100</xdr:colOff>
      <xdr:row>75</xdr:row>
      <xdr:rowOff>112871</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7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129398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64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158998</xdr:rowOff>
    </xdr:from>
    <xdr:to>
      <xdr:col>71</xdr:col>
      <xdr:colOff>177800</xdr:colOff>
      <xdr:row>76</xdr:row>
      <xdr:rowOff>9874</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2814300" y="13017748"/>
          <a:ext cx="889000" cy="2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29978</xdr:rowOff>
    </xdr:from>
    <xdr:to>
      <xdr:col>72</xdr:col>
      <xdr:colOff>38100</xdr:colOff>
      <xdr:row>76</xdr:row>
      <xdr:rowOff>131578</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3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122705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15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16490</xdr:rowOff>
    </xdr:from>
    <xdr:to>
      <xdr:col>67</xdr:col>
      <xdr:colOff>101600</xdr:colOff>
      <xdr:row>76</xdr:row>
      <xdr:rowOff>118090</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30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109217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13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133877</xdr:rowOff>
    </xdr:from>
    <xdr:to>
      <xdr:col>85</xdr:col>
      <xdr:colOff>177800</xdr:colOff>
      <xdr:row>75</xdr:row>
      <xdr:rowOff>64027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282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112304</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279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34798</xdr:rowOff>
    </xdr:from>
    <xdr:to>
      <xdr:col>81</xdr:col>
      <xdr:colOff>101600</xdr:colOff>
      <xdr:row>75</xdr:row>
      <xdr:rowOff>136398</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289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127525</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298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84919</xdr:rowOff>
    </xdr:from>
    <xdr:to>
      <xdr:col>76</xdr:col>
      <xdr:colOff>165100</xdr:colOff>
      <xdr:row>76</xdr:row>
      <xdr:rowOff>15069</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294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6196</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03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108197</xdr:rowOff>
    </xdr:from>
    <xdr:to>
      <xdr:col>72</xdr:col>
      <xdr:colOff>38100</xdr:colOff>
      <xdr:row>76</xdr:row>
      <xdr:rowOff>38348</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29669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54874</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274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130525</xdr:rowOff>
    </xdr:from>
    <xdr:to>
      <xdr:col>67</xdr:col>
      <xdr:colOff>101600</xdr:colOff>
      <xdr:row>76</xdr:row>
      <xdr:rowOff>60675</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298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77202</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276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79533</xdr:rowOff>
    </xdr:from>
    <xdr:to>
      <xdr:col>85</xdr:col>
      <xdr:colOff>126364</xdr:colOff>
      <xdr:row>98</xdr:row>
      <xdr:rowOff>68218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510033"/>
          <a:ext cx="1269" cy="1360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72045</xdr:rowOff>
    </xdr:from>
    <xdr:ext cx="469744"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687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68218</xdr:rowOff>
    </xdr:from>
    <xdr:to>
      <xdr:col>86</xdr:col>
      <xdr:colOff>25400</xdr:colOff>
      <xdr:row>98</xdr:row>
      <xdr:rowOff>68218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687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26210</xdr:rowOff>
    </xdr:from>
    <xdr:ext cx="534377"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28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79533</xdr:rowOff>
    </xdr:from>
    <xdr:to>
      <xdr:col>86</xdr:col>
      <xdr:colOff>25400</xdr:colOff>
      <xdr:row>90</xdr:row>
      <xdr:rowOff>79533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510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128795</xdr:rowOff>
    </xdr:from>
    <xdr:to>
      <xdr:col>85</xdr:col>
      <xdr:colOff>127000</xdr:colOff>
      <xdr:row>97</xdr:row>
      <xdr:rowOff>102095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5481300" y="16416545"/>
          <a:ext cx="838200" cy="31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8473</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124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157046</xdr:rowOff>
    </xdr:from>
    <xdr:to>
      <xdr:col>85</xdr:col>
      <xdr:colOff>177800</xdr:colOff>
      <xdr:row>95</xdr:row>
      <xdr:rowOff>87196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27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149165</xdr:rowOff>
    </xdr:from>
    <xdr:to>
      <xdr:col>81</xdr:col>
      <xdr:colOff>50800</xdr:colOff>
      <xdr:row>95</xdr:row>
      <xdr:rowOff>128795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4592300" y="16265465"/>
          <a:ext cx="889000" cy="15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117932</xdr:rowOff>
    </xdr:from>
    <xdr:to>
      <xdr:col>81</xdr:col>
      <xdr:colOff>101600</xdr:colOff>
      <xdr:row>94</xdr:row>
      <xdr:rowOff>48082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06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64609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583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149165</xdr:rowOff>
    </xdr:from>
    <xdr:to>
      <xdr:col>76</xdr:col>
      <xdr:colOff>114300</xdr:colOff>
      <xdr:row>96</xdr:row>
      <xdr:rowOff>156525</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3703300" y="16265465"/>
          <a:ext cx="889000" cy="350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60553</xdr:rowOff>
    </xdr:from>
    <xdr:to>
      <xdr:col>76</xdr:col>
      <xdr:colOff>165100</xdr:colOff>
      <xdr:row>94</xdr:row>
      <xdr:rowOff>162153</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17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7230</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595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156525</xdr:rowOff>
    </xdr:from>
    <xdr:to>
      <xdr:col>71</xdr:col>
      <xdr:colOff>177800</xdr:colOff>
      <xdr:row>98</xdr:row>
      <xdr:rowOff>91032</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2814300" y="16615725"/>
          <a:ext cx="889000" cy="27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66588</xdr:rowOff>
    </xdr:from>
    <xdr:to>
      <xdr:col>72</xdr:col>
      <xdr:colOff>38100</xdr:colOff>
      <xdr:row>96</xdr:row>
      <xdr:rowOff>168188</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525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13265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30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170190</xdr:rowOff>
    </xdr:from>
    <xdr:to>
      <xdr:col>67</xdr:col>
      <xdr:colOff>101600</xdr:colOff>
      <xdr:row>97</xdr:row>
      <xdr:rowOff>100340</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62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116867</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40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51295</xdr:rowOff>
    </xdr:from>
    <xdr:to>
      <xdr:col>85</xdr:col>
      <xdr:colOff>177800</xdr:colOff>
      <xdr:row>97</xdr:row>
      <xdr:rowOff>152895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66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29722</xdr:rowOff>
    </xdr:from>
    <xdr:ext cx="469744"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666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77995</xdr:rowOff>
    </xdr:from>
    <xdr:to>
      <xdr:col>81</xdr:col>
      <xdr:colOff>101600</xdr:colOff>
      <xdr:row>96</xdr:row>
      <xdr:rowOff>8145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636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170722</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14111" y="1645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98365</xdr:rowOff>
    </xdr:from>
    <xdr:to>
      <xdr:col>76</xdr:col>
      <xdr:colOff>165100</xdr:colOff>
      <xdr:row>95</xdr:row>
      <xdr:rowOff>28515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621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19642</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325111" y="1630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105725</xdr:rowOff>
    </xdr:from>
    <xdr:to>
      <xdr:col>72</xdr:col>
      <xdr:colOff>38100</xdr:colOff>
      <xdr:row>97</xdr:row>
      <xdr:rowOff>35875</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56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27002</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36111" y="1665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40232</xdr:rowOff>
    </xdr:from>
    <xdr:to>
      <xdr:col>67</xdr:col>
      <xdr:colOff>101600</xdr:colOff>
      <xdr:row>98</xdr:row>
      <xdr:rowOff>141832</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684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132959</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79428" y="1693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a:extLst>
            <a:ext uri="{FF2B5EF4-FFF2-40B4-BE49-F238E27FC236}">
              <a16:creationId xmlns:a16="http://schemas.microsoft.com/office/drawing/2014/main" id="{00000000-0008-0000-06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8255</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2159595" y="5323205"/>
          <a:ext cx="1269"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投資及び出資金最小値テキスト">
          <a:extLst>
            <a:ext uri="{FF2B5EF4-FFF2-40B4-BE49-F238E27FC236}">
              <a16:creationId xmlns:a16="http://schemas.microsoft.com/office/drawing/2014/main" id="{00000000-0008-0000-0600-0000E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126382</xdr:rowOff>
    </xdr:from>
    <xdr:ext cx="534377" cy="259045"/>
    <xdr:sp macro="" textlink="">
      <xdr:nvSpPr>
        <xdr:cNvPr id="745" name="投資及び出資金最大値テキスト">
          <a:extLst>
            <a:ext uri="{FF2B5EF4-FFF2-40B4-BE49-F238E27FC236}">
              <a16:creationId xmlns:a16="http://schemas.microsoft.com/office/drawing/2014/main" id="{00000000-0008-0000-0600-0000E9020000}"/>
            </a:ext>
          </a:extLst>
        </xdr:cNvPr>
        <xdr:cNvSpPr txBox="1"/>
      </xdr:nvSpPr>
      <xdr:spPr>
        <a:xfrm>
          <a:off x="22212300" y="509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8255</xdr:rowOff>
    </xdr:from>
    <xdr:to>
      <xdr:col>116</xdr:col>
      <xdr:colOff>152400</xdr:colOff>
      <xdr:row>31</xdr:row>
      <xdr:rowOff>8255</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532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109364</xdr:rowOff>
    </xdr:from>
    <xdr:ext cx="469744" cy="259045"/>
    <xdr:sp macro="" textlink="">
      <xdr:nvSpPr>
        <xdr:cNvPr id="748" name="投資及び出資金平均値テキスト">
          <a:extLst>
            <a:ext uri="{FF2B5EF4-FFF2-40B4-BE49-F238E27FC236}">
              <a16:creationId xmlns:a16="http://schemas.microsoft.com/office/drawing/2014/main" id="{00000000-0008-0000-0600-0000EC020000}"/>
            </a:ext>
          </a:extLst>
        </xdr:cNvPr>
        <xdr:cNvSpPr txBox="1"/>
      </xdr:nvSpPr>
      <xdr:spPr>
        <a:xfrm>
          <a:off x="22212300" y="6110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86487</xdr:rowOff>
    </xdr:from>
    <xdr:to>
      <xdr:col>116</xdr:col>
      <xdr:colOff>114300</xdr:colOff>
      <xdr:row>37</xdr:row>
      <xdr:rowOff>16637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2110700" y="625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93726</xdr:rowOff>
    </xdr:from>
    <xdr:to>
      <xdr:col>112</xdr:col>
      <xdr:colOff>38100</xdr:colOff>
      <xdr:row>37</xdr:row>
      <xdr:rowOff>23876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1272500" y="62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40403</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04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65405</xdr:rowOff>
    </xdr:from>
    <xdr:to>
      <xdr:col>107</xdr:col>
      <xdr:colOff>101600</xdr:colOff>
      <xdr:row>36</xdr:row>
      <xdr:rowOff>167005</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0383500" y="623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12082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601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37211</xdr:rowOff>
    </xdr:from>
    <xdr:to>
      <xdr:col>102</xdr:col>
      <xdr:colOff>165100</xdr:colOff>
      <xdr:row>37</xdr:row>
      <xdr:rowOff>138811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9494500" y="6380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155338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1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139954</xdr:rowOff>
    </xdr:from>
    <xdr:to>
      <xdr:col>98</xdr:col>
      <xdr:colOff>38100</xdr:colOff>
      <xdr:row>38</xdr:row>
      <xdr:rowOff>70104</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8605500" y="648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86631</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258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7" name="投資及び出資金該当値テキスト">
          <a:extLst>
            <a:ext uri="{FF2B5EF4-FFF2-40B4-BE49-F238E27FC236}">
              <a16:creationId xmlns:a16="http://schemas.microsoft.com/office/drawing/2014/main" id="{00000000-0008-0000-0600-0000FF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14198</xdr:rowOff>
    </xdr:from>
    <xdr:to>
      <xdr:col>116</xdr:col>
      <xdr:colOff>62864</xdr:colOff>
      <xdr:row>58</xdr:row>
      <xdr:rowOff>12484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758148"/>
          <a:ext cx="1269" cy="1198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16311</xdr:rowOff>
    </xdr:from>
    <xdr:ext cx="378565"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9960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12484</xdr:rowOff>
    </xdr:from>
    <xdr:to>
      <xdr:col>116</xdr:col>
      <xdr:colOff>152400</xdr:colOff>
      <xdr:row>58</xdr:row>
      <xdr:rowOff>12484</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9956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132325</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53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14198</xdr:rowOff>
    </xdr:from>
    <xdr:to>
      <xdr:col>116</xdr:col>
      <xdr:colOff>152400</xdr:colOff>
      <xdr:row>51</xdr:row>
      <xdr:rowOff>14198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75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166332</xdr:rowOff>
    </xdr:from>
    <xdr:to>
      <xdr:col>116</xdr:col>
      <xdr:colOff>63500</xdr:colOff>
      <xdr:row>56</xdr:row>
      <xdr:rowOff>131985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9596082"/>
          <a:ext cx="838200" cy="137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64514</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322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41637</xdr:rowOff>
    </xdr:from>
    <xdr:to>
      <xdr:col>116</xdr:col>
      <xdr:colOff>114300</xdr:colOff>
      <xdr:row>55</xdr:row>
      <xdr:rowOff>143237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47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131985</xdr:rowOff>
    </xdr:from>
    <xdr:to>
      <xdr:col>111</xdr:col>
      <xdr:colOff>177800</xdr:colOff>
      <xdr:row>56</xdr:row>
      <xdr:rowOff>134842</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0434300" y="9733185"/>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87700</xdr:rowOff>
    </xdr:from>
    <xdr:to>
      <xdr:col>112</xdr:col>
      <xdr:colOff>38100</xdr:colOff>
      <xdr:row>56</xdr:row>
      <xdr:rowOff>17850</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51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34377</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29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122898</xdr:rowOff>
    </xdr:from>
    <xdr:to>
      <xdr:col>107</xdr:col>
      <xdr:colOff>50800</xdr:colOff>
      <xdr:row>56</xdr:row>
      <xdr:rowOff>134842</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9724098"/>
          <a:ext cx="889000" cy="1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80328</xdr:rowOff>
    </xdr:from>
    <xdr:to>
      <xdr:col>107</xdr:col>
      <xdr:colOff>101600</xdr:colOff>
      <xdr:row>56</xdr:row>
      <xdr:rowOff>10478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51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27005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28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122898</xdr:rowOff>
    </xdr:from>
    <xdr:to>
      <xdr:col>102</xdr:col>
      <xdr:colOff>114300</xdr:colOff>
      <xdr:row>56</xdr:row>
      <xdr:rowOff>135013</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9724098"/>
          <a:ext cx="8890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141478</xdr:rowOff>
    </xdr:from>
    <xdr:to>
      <xdr:col>102</xdr:col>
      <xdr:colOff>165100</xdr:colOff>
      <xdr:row>56</xdr:row>
      <xdr:rowOff>71628</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57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88155</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34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167253</xdr:rowOff>
    </xdr:from>
    <xdr:to>
      <xdr:col>98</xdr:col>
      <xdr:colOff>38100</xdr:colOff>
      <xdr:row>56</xdr:row>
      <xdr:rowOff>97403</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5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113930</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37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115532</xdr:rowOff>
    </xdr:from>
    <xdr:to>
      <xdr:col>116</xdr:col>
      <xdr:colOff>114300</xdr:colOff>
      <xdr:row>56</xdr:row>
      <xdr:rowOff>45682</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954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93959</xdr:rowOff>
    </xdr:from>
    <xdr:ext cx="469744"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523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81185</xdr:rowOff>
    </xdr:from>
    <xdr:to>
      <xdr:col>112</xdr:col>
      <xdr:colOff>38100</xdr:colOff>
      <xdr:row>57</xdr:row>
      <xdr:rowOff>11335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96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2462</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88428" y="977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84042</xdr:rowOff>
    </xdr:from>
    <xdr:to>
      <xdr:col>107</xdr:col>
      <xdr:colOff>101600</xdr:colOff>
      <xdr:row>57</xdr:row>
      <xdr:rowOff>14192</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68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5319</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99428" y="977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72098</xdr:rowOff>
    </xdr:from>
    <xdr:to>
      <xdr:col>102</xdr:col>
      <xdr:colOff>165100</xdr:colOff>
      <xdr:row>57</xdr:row>
      <xdr:rowOff>2248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967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164825</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428" y="9766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84213</xdr:rowOff>
    </xdr:from>
    <xdr:to>
      <xdr:col>98</xdr:col>
      <xdr:colOff>38100</xdr:colOff>
      <xdr:row>57</xdr:row>
      <xdr:rowOff>14363</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68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5490</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21428" y="977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61244</xdr:rowOff>
    </xdr:from>
    <xdr:to>
      <xdr:col>116</xdr:col>
      <xdr:colOff>62864</xdr:colOff>
      <xdr:row>78</xdr:row>
      <xdr:rowOff>139791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405644"/>
          <a:ext cx="1269" cy="110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143618</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1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139791</xdr:rowOff>
    </xdr:from>
    <xdr:to>
      <xdr:col>116</xdr:col>
      <xdr:colOff>152400</xdr:colOff>
      <xdr:row>78</xdr:row>
      <xdr:rowOff>139791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12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7921</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18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61244</xdr:rowOff>
    </xdr:from>
    <xdr:to>
      <xdr:col>116</xdr:col>
      <xdr:colOff>152400</xdr:colOff>
      <xdr:row>72</xdr:row>
      <xdr:rowOff>61244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405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61244</xdr:rowOff>
    </xdr:from>
    <xdr:to>
      <xdr:col>116</xdr:col>
      <xdr:colOff>63500</xdr:colOff>
      <xdr:row>72</xdr:row>
      <xdr:rowOff>123927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405644"/>
          <a:ext cx="838200" cy="6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21972</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80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43545</xdr:rowOff>
    </xdr:from>
    <xdr:to>
      <xdr:col>116</xdr:col>
      <xdr:colOff>114300</xdr:colOff>
      <xdr:row>75</xdr:row>
      <xdr:rowOff>145145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0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123927</xdr:rowOff>
    </xdr:from>
    <xdr:to>
      <xdr:col>111</xdr:col>
      <xdr:colOff>177800</xdr:colOff>
      <xdr:row>73</xdr:row>
      <xdr:rowOff>28784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468327"/>
          <a:ext cx="889000" cy="7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102388</xdr:rowOff>
    </xdr:from>
    <xdr:to>
      <xdr:col>112</xdr:col>
      <xdr:colOff>38100</xdr:colOff>
      <xdr:row>76</xdr:row>
      <xdr:rowOff>32538</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23665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05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28784</xdr:rowOff>
    </xdr:from>
    <xdr:to>
      <xdr:col>107</xdr:col>
      <xdr:colOff>50800</xdr:colOff>
      <xdr:row>73</xdr:row>
      <xdr:rowOff>67188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544634"/>
          <a:ext cx="889000" cy="3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129362</xdr:rowOff>
    </xdr:from>
    <xdr:to>
      <xdr:col>107</xdr:col>
      <xdr:colOff>101600</xdr:colOff>
      <xdr:row>76</xdr:row>
      <xdr:rowOff>59513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881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50640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08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67188</xdr:rowOff>
    </xdr:from>
    <xdr:to>
      <xdr:col>102</xdr:col>
      <xdr:colOff>114300</xdr:colOff>
      <xdr:row>73</xdr:row>
      <xdr:rowOff>123241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583038"/>
          <a:ext cx="889000" cy="5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134941</xdr:rowOff>
    </xdr:from>
    <xdr:to>
      <xdr:col>102</xdr:col>
      <xdr:colOff>165100</xdr:colOff>
      <xdr:row>77</xdr:row>
      <xdr:rowOff>65091</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6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56218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25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35408</xdr:rowOff>
    </xdr:from>
    <xdr:to>
      <xdr:col>98</xdr:col>
      <xdr:colOff>38100</xdr:colOff>
      <xdr:row>75</xdr:row>
      <xdr:rowOff>137008</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89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128134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98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10444</xdr:rowOff>
    </xdr:from>
    <xdr:to>
      <xdr:col>116</xdr:col>
      <xdr:colOff>114300</xdr:colOff>
      <xdr:row>72</xdr:row>
      <xdr:rowOff>112044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35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134921</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30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73127</xdr:rowOff>
    </xdr:from>
    <xdr:to>
      <xdr:col>112</xdr:col>
      <xdr:colOff>38100</xdr:colOff>
      <xdr:row>73</xdr:row>
      <xdr:rowOff>3277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41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19804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19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149434</xdr:rowOff>
    </xdr:from>
    <xdr:to>
      <xdr:col>107</xdr:col>
      <xdr:colOff>101600</xdr:colOff>
      <xdr:row>73</xdr:row>
      <xdr:rowOff>79584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49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96111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26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16388</xdr:rowOff>
    </xdr:from>
    <xdr:to>
      <xdr:col>102</xdr:col>
      <xdr:colOff>165100</xdr:colOff>
      <xdr:row>73</xdr:row>
      <xdr:rowOff>117988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53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134515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30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72441</xdr:rowOff>
    </xdr:from>
    <xdr:to>
      <xdr:col>98</xdr:col>
      <xdr:colOff>38100</xdr:colOff>
      <xdr:row>74</xdr:row>
      <xdr:rowOff>2591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58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19118</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36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555,993</a:t>
          </a:r>
          <a:r>
            <a:rPr kumimoji="1" lang="ja-JP" altLang="en-US" sz="1300">
              <a:latin typeface="ＭＳ Ｐゴシック" panose="020B0600070205080204" pitchFamily="50" charset="-128"/>
              <a:ea typeface="ＭＳ Ｐゴシック" panose="020B0600070205080204" pitchFamily="50" charset="-128"/>
            </a:rPr>
            <a:t>円となっており、令和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3,506</a:t>
          </a:r>
          <a:r>
            <a:rPr kumimoji="1" lang="ja-JP" altLang="en-US" sz="1300">
              <a:latin typeface="ＭＳ Ｐゴシック" panose="020B0600070205080204" pitchFamily="50" charset="-128"/>
              <a:ea typeface="ＭＳ Ｐゴシック" panose="020B0600070205080204" pitchFamily="50" charset="-128"/>
            </a:rPr>
            <a:t>円増加しています。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主な要因としては、扶助費、公債費の増加が挙げられます。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扶助費は、電力・ガス・食料品等価格高騰重点支援給付金給付事業の実施によるもので、類似団体平均も同様に推移しています。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公債費は、新庁舎建設に係る単独災害復旧債の元金償還が開始したことによるもので、今後も大型事業の償還が本格的に始まることから、増加する見込みです。</a:t>
          </a:r>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300">
              <a:latin typeface="ＭＳ Ｐゴシック" panose="020B0600070205080204" pitchFamily="50" charset="-128"/>
              <a:ea typeface="ＭＳ Ｐゴシック" panose="020B0600070205080204" pitchFamily="50" charset="-128"/>
            </a:rPr>
            <a:t>また、繰出金についても類似団体平均値と比較して最も高い水準にあります。各特別会計については、引き続き、歳入確保と歳出削減に努めることで繰出金を抑制し、普通会計の負担を軽減し、健全な財政運勢に努め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熊本県八代市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121,657
118,021
681.30
69,510,999
67,397,176
1,961,878
34,184,174
82,119,119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11430</xdr:rowOff>
    </xdr:from>
    <xdr:to>
      <xdr:col>24</xdr:col>
      <xdr:colOff>62865</xdr:colOff>
      <xdr:row>37</xdr:row>
      <xdr:rowOff>118110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4930"/>
          <a:ext cx="127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121937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118110</xdr:rowOff>
    </xdr:from>
    <xdr:to>
      <xdr:col>24</xdr:col>
      <xdr:colOff>152400</xdr:colOff>
      <xdr:row>37</xdr:row>
      <xdr:rowOff>118110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129557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3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11430</xdr:rowOff>
    </xdr:from>
    <xdr:to>
      <xdr:col>24</xdr:col>
      <xdr:colOff>152400</xdr:colOff>
      <xdr:row>30</xdr:row>
      <xdr:rowOff>11430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76200</xdr:rowOff>
    </xdr:from>
    <xdr:to>
      <xdr:col>24</xdr:col>
      <xdr:colOff>63500</xdr:colOff>
      <xdr:row>32</xdr:row>
      <xdr:rowOff>11430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39115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509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44450</xdr:rowOff>
    </xdr:from>
    <xdr:to>
      <xdr:col>24</xdr:col>
      <xdr:colOff>114300</xdr:colOff>
      <xdr:row>32</xdr:row>
      <xdr:rowOff>146050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53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11430</xdr:rowOff>
    </xdr:from>
    <xdr:to>
      <xdr:col>19</xdr:col>
      <xdr:colOff>177800</xdr:colOff>
      <xdr:row>32</xdr:row>
      <xdr:rowOff>31750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49783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116840</xdr:rowOff>
    </xdr:from>
    <xdr:to>
      <xdr:col>20</xdr:col>
      <xdr:colOff>38100</xdr:colOff>
      <xdr:row>33</xdr:row>
      <xdr:rowOff>46990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60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38117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9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146050</xdr:rowOff>
    </xdr:from>
    <xdr:to>
      <xdr:col>15</xdr:col>
      <xdr:colOff>50800</xdr:colOff>
      <xdr:row>32</xdr:row>
      <xdr:rowOff>31750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461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158750</xdr:rowOff>
    </xdr:from>
    <xdr:to>
      <xdr:col>15</xdr:col>
      <xdr:colOff>101600</xdr:colOff>
      <xdr:row>33</xdr:row>
      <xdr:rowOff>88900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64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80027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3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48260</xdr:rowOff>
    </xdr:from>
    <xdr:to>
      <xdr:col>10</xdr:col>
      <xdr:colOff>114300</xdr:colOff>
      <xdr:row>31</xdr:row>
      <xdr:rowOff>146050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363210"/>
          <a:ext cx="889000" cy="9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24130</xdr:rowOff>
    </xdr:from>
    <xdr:to>
      <xdr:col>10</xdr:col>
      <xdr:colOff>165100</xdr:colOff>
      <xdr:row>32</xdr:row>
      <xdr:rowOff>125730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5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116857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67310</xdr:rowOff>
    </xdr:from>
    <xdr:to>
      <xdr:col>6</xdr:col>
      <xdr:colOff>38100</xdr:colOff>
      <xdr:row>31</xdr:row>
      <xdr:rowOff>168910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38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160037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25400</xdr:rowOff>
    </xdr:from>
    <xdr:to>
      <xdr:col>24</xdr:col>
      <xdr:colOff>114300</xdr:colOff>
      <xdr:row>31</xdr:row>
      <xdr:rowOff>127000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34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48277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1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132080</xdr:rowOff>
    </xdr:from>
    <xdr:to>
      <xdr:col>20</xdr:col>
      <xdr:colOff>38100</xdr:colOff>
      <xdr:row>32</xdr:row>
      <xdr:rowOff>62230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44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78757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2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152400</xdr:rowOff>
    </xdr:from>
    <xdr:to>
      <xdr:col>15</xdr:col>
      <xdr:colOff>101600</xdr:colOff>
      <xdr:row>32</xdr:row>
      <xdr:rowOff>82550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46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99077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24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95250</xdr:rowOff>
    </xdr:from>
    <xdr:to>
      <xdr:col>10</xdr:col>
      <xdr:colOff>165100</xdr:colOff>
      <xdr:row>32</xdr:row>
      <xdr:rowOff>25400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41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41927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18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168910</xdr:rowOff>
    </xdr:from>
    <xdr:to>
      <xdr:col>6</xdr:col>
      <xdr:colOff>38100</xdr:colOff>
      <xdr:row>31</xdr:row>
      <xdr:rowOff>99060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31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115587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08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127486</xdr:rowOff>
    </xdr:from>
    <xdr:to>
      <xdr:col>24</xdr:col>
      <xdr:colOff>62865</xdr:colOff>
      <xdr:row>58</xdr:row>
      <xdr:rowOff>85674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871436"/>
          <a:ext cx="1270" cy="1158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89501</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03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85674</xdr:rowOff>
    </xdr:from>
    <xdr:to>
      <xdr:col>24</xdr:col>
      <xdr:colOff>152400</xdr:colOff>
      <xdr:row>58</xdr:row>
      <xdr:rowOff>85674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029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74163</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64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153,372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127486</xdr:rowOff>
    </xdr:from>
    <xdr:to>
      <xdr:col>24</xdr:col>
      <xdr:colOff>152400</xdr:colOff>
      <xdr:row>51</xdr:row>
      <xdr:rowOff>127486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87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21405</xdr:rowOff>
    </xdr:from>
    <xdr:to>
      <xdr:col>24</xdr:col>
      <xdr:colOff>63500</xdr:colOff>
      <xdr:row>57</xdr:row>
      <xdr:rowOff>36330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622605"/>
          <a:ext cx="838200" cy="18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162559</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420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139682</xdr:rowOff>
    </xdr:from>
    <xdr:to>
      <xdr:col>24</xdr:col>
      <xdr:colOff>114300</xdr:colOff>
      <xdr:row>56</xdr:row>
      <xdr:rowOff>69832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19456</xdr:rowOff>
    </xdr:from>
    <xdr:to>
      <xdr:col>19</xdr:col>
      <xdr:colOff>177800</xdr:colOff>
      <xdr:row>56</xdr:row>
      <xdr:rowOff>21405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9620656"/>
          <a:ext cx="889000" cy="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19514</xdr:rowOff>
    </xdr:from>
    <xdr:to>
      <xdr:col>20</xdr:col>
      <xdr:colOff>38100</xdr:colOff>
      <xdr:row>55</xdr:row>
      <xdr:rowOff>121114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44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137641</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22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171204</xdr:rowOff>
    </xdr:from>
    <xdr:to>
      <xdr:col>15</xdr:col>
      <xdr:colOff>50800</xdr:colOff>
      <xdr:row>56</xdr:row>
      <xdr:rowOff>19456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8743704"/>
          <a:ext cx="889000" cy="87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99481</xdr:rowOff>
    </xdr:from>
    <xdr:to>
      <xdr:col>15</xdr:col>
      <xdr:colOff>101600</xdr:colOff>
      <xdr:row>56</xdr:row>
      <xdr:rowOff>29631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52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46158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30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171204</xdr:rowOff>
    </xdr:from>
    <xdr:to>
      <xdr:col>10</xdr:col>
      <xdr:colOff>114300</xdr:colOff>
      <xdr:row>58</xdr:row>
      <xdr:rowOff>104115</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8743704"/>
          <a:ext cx="889000" cy="130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122189</xdr:rowOff>
    </xdr:from>
    <xdr:to>
      <xdr:col>10</xdr:col>
      <xdr:colOff>165100</xdr:colOff>
      <xdr:row>51</xdr:row>
      <xdr:rowOff>52339</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869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43466</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8787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66334</xdr:rowOff>
    </xdr:from>
    <xdr:to>
      <xdr:col>6</xdr:col>
      <xdr:colOff>38100</xdr:colOff>
      <xdr:row>57</xdr:row>
      <xdr:rowOff>167934</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83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13011</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61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156980</xdr:rowOff>
    </xdr:from>
    <xdr:to>
      <xdr:col>24</xdr:col>
      <xdr:colOff>114300</xdr:colOff>
      <xdr:row>57</xdr:row>
      <xdr:rowOff>87130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7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135407</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73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142055</xdr:rowOff>
    </xdr:from>
    <xdr:to>
      <xdr:col>20</xdr:col>
      <xdr:colOff>38100</xdr:colOff>
      <xdr:row>56</xdr:row>
      <xdr:rowOff>72205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57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63332</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66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140106</xdr:rowOff>
    </xdr:from>
    <xdr:to>
      <xdr:col>15</xdr:col>
      <xdr:colOff>101600</xdr:colOff>
      <xdr:row>56</xdr:row>
      <xdr:rowOff>70256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56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61383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66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120404</xdr:rowOff>
    </xdr:from>
    <xdr:to>
      <xdr:col>10</xdr:col>
      <xdr:colOff>165100</xdr:colOff>
      <xdr:row>51</xdr:row>
      <xdr:rowOff>50554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869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67081</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8468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53315</xdr:rowOff>
    </xdr:from>
    <xdr:to>
      <xdr:col>6</xdr:col>
      <xdr:colOff>38100</xdr:colOff>
      <xdr:row>58</xdr:row>
      <xdr:rowOff>154915</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99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146042</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09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131832</xdr:rowOff>
    </xdr:from>
    <xdr:to>
      <xdr:col>24</xdr:col>
      <xdr:colOff>62865</xdr:colOff>
      <xdr:row>78</xdr:row>
      <xdr:rowOff>25115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1961882"/>
          <a:ext cx="1270" cy="1436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28942</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40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25115</xdr:rowOff>
    </xdr:from>
    <xdr:to>
      <xdr:col>24</xdr:col>
      <xdr:colOff>152400</xdr:colOff>
      <xdr:row>78</xdr:row>
      <xdr:rowOff>25115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39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78509</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73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245,413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131832</xdr:rowOff>
    </xdr:from>
    <xdr:to>
      <xdr:col>24</xdr:col>
      <xdr:colOff>152400</xdr:colOff>
      <xdr:row>69</xdr:row>
      <xdr:rowOff>131832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196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38335</xdr:rowOff>
    </xdr:from>
    <xdr:to>
      <xdr:col>24</xdr:col>
      <xdr:colOff>63500</xdr:colOff>
      <xdr:row>73</xdr:row>
      <xdr:rowOff>157931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382735"/>
          <a:ext cx="838200" cy="29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38371</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7256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59944</xdr:rowOff>
    </xdr:from>
    <xdr:to>
      <xdr:col>24</xdr:col>
      <xdr:colOff>114300</xdr:colOff>
      <xdr:row>74</xdr:row>
      <xdr:rowOff>161544</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74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16580</xdr:rowOff>
    </xdr:from>
    <xdr:to>
      <xdr:col>19</xdr:col>
      <xdr:colOff>177800</xdr:colOff>
      <xdr:row>73</xdr:row>
      <xdr:rowOff>157931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908300" y="12360980"/>
          <a:ext cx="889000" cy="3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97187</xdr:rowOff>
    </xdr:from>
    <xdr:to>
      <xdr:col>20</xdr:col>
      <xdr:colOff>38100</xdr:colOff>
      <xdr:row>76</xdr:row>
      <xdr:rowOff>27338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9559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18463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04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16580</xdr:rowOff>
    </xdr:from>
    <xdr:to>
      <xdr:col>15</xdr:col>
      <xdr:colOff>50800</xdr:colOff>
      <xdr:row>74</xdr:row>
      <xdr:rowOff>169132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360980"/>
          <a:ext cx="889000" cy="49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72593</xdr:rowOff>
    </xdr:from>
    <xdr:to>
      <xdr:col>15</xdr:col>
      <xdr:colOff>101600</xdr:colOff>
      <xdr:row>75</xdr:row>
      <xdr:rowOff>2743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75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165320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85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169132</xdr:rowOff>
    </xdr:from>
    <xdr:to>
      <xdr:col>10</xdr:col>
      <xdr:colOff>114300</xdr:colOff>
      <xdr:row>76</xdr:row>
      <xdr:rowOff>56547</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2856432"/>
          <a:ext cx="889000" cy="23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114294</xdr:rowOff>
    </xdr:from>
    <xdr:to>
      <xdr:col>10</xdr:col>
      <xdr:colOff>165100</xdr:colOff>
      <xdr:row>76</xdr:row>
      <xdr:rowOff>44444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297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35571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065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141002</xdr:rowOff>
    </xdr:from>
    <xdr:to>
      <xdr:col>6</xdr:col>
      <xdr:colOff>38100</xdr:colOff>
      <xdr:row>77</xdr:row>
      <xdr:rowOff>71152</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17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62279</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263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158985</xdr:rowOff>
    </xdr:from>
    <xdr:to>
      <xdr:col>24</xdr:col>
      <xdr:colOff>114300</xdr:colOff>
      <xdr:row>72</xdr:row>
      <xdr:rowOff>89135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33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10412</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18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107131</xdr:rowOff>
    </xdr:from>
    <xdr:to>
      <xdr:col>20</xdr:col>
      <xdr:colOff>38100</xdr:colOff>
      <xdr:row>74</xdr:row>
      <xdr:rowOff>37281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62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53808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398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137230</xdr:rowOff>
    </xdr:from>
    <xdr:to>
      <xdr:col>15</xdr:col>
      <xdr:colOff>101600</xdr:colOff>
      <xdr:row>72</xdr:row>
      <xdr:rowOff>67380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31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83907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085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118332</xdr:rowOff>
    </xdr:from>
    <xdr:to>
      <xdr:col>10</xdr:col>
      <xdr:colOff>165100</xdr:colOff>
      <xdr:row>75</xdr:row>
      <xdr:rowOff>48482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280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65009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580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5747</xdr:rowOff>
    </xdr:from>
    <xdr:to>
      <xdr:col>6</xdr:col>
      <xdr:colOff>38100</xdr:colOff>
      <xdr:row>76</xdr:row>
      <xdr:rowOff>107347</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03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123874</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81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151084</xdr:rowOff>
    </xdr:from>
    <xdr:to>
      <xdr:col>24</xdr:col>
      <xdr:colOff>62865</xdr:colOff>
      <xdr:row>98</xdr:row>
      <xdr:rowOff>46340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53034"/>
          <a:ext cx="1270" cy="1095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50167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5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46340</xdr:rowOff>
    </xdr:from>
    <xdr:to>
      <xdr:col>24</xdr:col>
      <xdr:colOff>152400</xdr:colOff>
      <xdr:row>98</xdr:row>
      <xdr:rowOff>46340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48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97761</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2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56,001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151084</xdr:rowOff>
    </xdr:from>
    <xdr:to>
      <xdr:col>24</xdr:col>
      <xdr:colOff>152400</xdr:colOff>
      <xdr:row>91</xdr:row>
      <xdr:rowOff>151084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53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126625</xdr:rowOff>
    </xdr:from>
    <xdr:to>
      <xdr:col>24</xdr:col>
      <xdr:colOff>63500</xdr:colOff>
      <xdr:row>96</xdr:row>
      <xdr:rowOff>126898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585825"/>
          <a:ext cx="838200" cy="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93718</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038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70841</xdr:rowOff>
    </xdr:from>
    <xdr:to>
      <xdr:col>24</xdr:col>
      <xdr:colOff>114300</xdr:colOff>
      <xdr:row>95</xdr:row>
      <xdr:rowOff>991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18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131288</xdr:rowOff>
    </xdr:from>
    <xdr:to>
      <xdr:col>19</xdr:col>
      <xdr:colOff>177800</xdr:colOff>
      <xdr:row>96</xdr:row>
      <xdr:rowOff>126898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5904688"/>
          <a:ext cx="889000" cy="68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121315</xdr:rowOff>
    </xdr:from>
    <xdr:to>
      <xdr:col>20</xdr:col>
      <xdr:colOff>38100</xdr:colOff>
      <xdr:row>94</xdr:row>
      <xdr:rowOff>51465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06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67992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584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131288</xdr:rowOff>
    </xdr:from>
    <xdr:to>
      <xdr:col>15</xdr:col>
      <xdr:colOff>50800</xdr:colOff>
      <xdr:row>96</xdr:row>
      <xdr:rowOff>148935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5904688"/>
          <a:ext cx="889000" cy="70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120355</xdr:rowOff>
    </xdr:from>
    <xdr:to>
      <xdr:col>15</xdr:col>
      <xdr:colOff>101600</xdr:colOff>
      <xdr:row>94</xdr:row>
      <xdr:rowOff>50505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06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41632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15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148935</xdr:rowOff>
    </xdr:from>
    <xdr:to>
      <xdr:col>10</xdr:col>
      <xdr:colOff>114300</xdr:colOff>
      <xdr:row>99</xdr:row>
      <xdr:rowOff>74092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608135"/>
          <a:ext cx="889000" cy="43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62291</xdr:rowOff>
    </xdr:from>
    <xdr:to>
      <xdr:col>10</xdr:col>
      <xdr:colOff>165100</xdr:colOff>
      <xdr:row>95</xdr:row>
      <xdr:rowOff>163891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35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8968</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12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13782</xdr:rowOff>
    </xdr:from>
    <xdr:to>
      <xdr:col>6</xdr:col>
      <xdr:colOff>38100</xdr:colOff>
      <xdr:row>96</xdr:row>
      <xdr:rowOff>115382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7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131909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4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75825</xdr:rowOff>
    </xdr:from>
    <xdr:to>
      <xdr:col>24</xdr:col>
      <xdr:colOff>114300</xdr:colOff>
      <xdr:row>97</xdr:row>
      <xdr:rowOff>5975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3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54252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1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76098</xdr:rowOff>
    </xdr:from>
    <xdr:to>
      <xdr:col>20</xdr:col>
      <xdr:colOff>38100</xdr:colOff>
      <xdr:row>97</xdr:row>
      <xdr:rowOff>6248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3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168825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62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80488</xdr:rowOff>
    </xdr:from>
    <xdr:to>
      <xdr:col>15</xdr:col>
      <xdr:colOff>101600</xdr:colOff>
      <xdr:row>93</xdr:row>
      <xdr:rowOff>10638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585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27165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562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98135</xdr:rowOff>
    </xdr:from>
    <xdr:to>
      <xdr:col>10</xdr:col>
      <xdr:colOff>165100</xdr:colOff>
      <xdr:row>97</xdr:row>
      <xdr:rowOff>28285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55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19412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65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23292</xdr:rowOff>
    </xdr:from>
    <xdr:to>
      <xdr:col>6</xdr:col>
      <xdr:colOff>38100</xdr:colOff>
      <xdr:row>99</xdr:row>
      <xdr:rowOff>124892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99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116019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708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39769</xdr:rowOff>
    </xdr:from>
    <xdr:to>
      <xdr:col>54</xdr:col>
      <xdr:colOff>189865</xdr:colOff>
      <xdr:row>39</xdr:row>
      <xdr:rowOff>98715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354719"/>
          <a:ext cx="1270" cy="143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102542</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98715</xdr:rowOff>
    </xdr:from>
    <xdr:to>
      <xdr:col>55</xdr:col>
      <xdr:colOff>88900</xdr:colOff>
      <xdr:row>39</xdr:row>
      <xdr:rowOff>98715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157896</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12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39769</xdr:rowOff>
    </xdr:from>
    <xdr:to>
      <xdr:col>55</xdr:col>
      <xdr:colOff>88900</xdr:colOff>
      <xdr:row>31</xdr:row>
      <xdr:rowOff>39769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35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20828</xdr:rowOff>
    </xdr:from>
    <xdr:to>
      <xdr:col>55</xdr:col>
      <xdr:colOff>0</xdr:colOff>
      <xdr:row>39</xdr:row>
      <xdr:rowOff>26216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707378"/>
          <a:ext cx="838200" cy="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8581</xdr:rowOff>
    </xdr:from>
    <xdr:ext cx="469744"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52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157154</xdr:rowOff>
    </xdr:from>
    <xdr:to>
      <xdr:col>55</xdr:col>
      <xdr:colOff>50800</xdr:colOff>
      <xdr:row>38</xdr:row>
      <xdr:rowOff>87303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008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23114</xdr:rowOff>
    </xdr:from>
    <xdr:to>
      <xdr:col>50</xdr:col>
      <xdr:colOff>114300</xdr:colOff>
      <xdr:row>39</xdr:row>
      <xdr:rowOff>26216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709664"/>
          <a:ext cx="8890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138702</xdr:rowOff>
    </xdr:from>
    <xdr:to>
      <xdr:col>50</xdr:col>
      <xdr:colOff>165100</xdr:colOff>
      <xdr:row>38</xdr:row>
      <xdr:rowOff>68852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8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85379</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04428" y="6257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23114</xdr:rowOff>
    </xdr:from>
    <xdr:to>
      <xdr:col>45</xdr:col>
      <xdr:colOff>177800</xdr:colOff>
      <xdr:row>39</xdr:row>
      <xdr:rowOff>28502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709664"/>
          <a:ext cx="889000" cy="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140662</xdr:rowOff>
    </xdr:from>
    <xdr:to>
      <xdr:col>46</xdr:col>
      <xdr:colOff>38100</xdr:colOff>
      <xdr:row>38</xdr:row>
      <xdr:rowOff>70811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843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87339</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8" y="6259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23767</xdr:rowOff>
    </xdr:from>
    <xdr:to>
      <xdr:col>41</xdr:col>
      <xdr:colOff>50800</xdr:colOff>
      <xdr:row>39</xdr:row>
      <xdr:rowOff>28502</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710317"/>
          <a:ext cx="889000" cy="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166624</xdr:rowOff>
    </xdr:from>
    <xdr:to>
      <xdr:col>41</xdr:col>
      <xdr:colOff>101600</xdr:colOff>
      <xdr:row>38</xdr:row>
      <xdr:rowOff>96774</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113301</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285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153561</xdr:rowOff>
    </xdr:from>
    <xdr:to>
      <xdr:col>36</xdr:col>
      <xdr:colOff>165100</xdr:colOff>
      <xdr:row>38</xdr:row>
      <xdr:rowOff>83711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9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100238</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27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141478</xdr:rowOff>
    </xdr:from>
    <xdr:to>
      <xdr:col>55</xdr:col>
      <xdr:colOff>50800</xdr:colOff>
      <xdr:row>39</xdr:row>
      <xdr:rowOff>71628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5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56405</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71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146866</xdr:rowOff>
    </xdr:from>
    <xdr:to>
      <xdr:col>50</xdr:col>
      <xdr:colOff>165100</xdr:colOff>
      <xdr:row>39</xdr:row>
      <xdr:rowOff>77016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6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68143</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75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143764</xdr:rowOff>
    </xdr:from>
    <xdr:to>
      <xdr:col>46</xdr:col>
      <xdr:colOff>38100</xdr:colOff>
      <xdr:row>39</xdr:row>
      <xdr:rowOff>73914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65041</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751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149152</xdr:rowOff>
    </xdr:from>
    <xdr:to>
      <xdr:col>41</xdr:col>
      <xdr:colOff>101600</xdr:colOff>
      <xdr:row>39</xdr:row>
      <xdr:rowOff>79302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6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70429</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756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144417</xdr:rowOff>
    </xdr:from>
    <xdr:to>
      <xdr:col>36</xdr:col>
      <xdr:colOff>165100</xdr:colOff>
      <xdr:row>39</xdr:row>
      <xdr:rowOff>74567</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65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65694</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752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123813</xdr:rowOff>
    </xdr:from>
    <xdr:to>
      <xdr:col>54</xdr:col>
      <xdr:colOff>189865</xdr:colOff>
      <xdr:row>57</xdr:row>
      <xdr:rowOff>108885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96313"/>
          <a:ext cx="1270" cy="1185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112712</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988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108885</xdr:rowOff>
    </xdr:from>
    <xdr:to>
      <xdr:col>55</xdr:col>
      <xdr:colOff>88900</xdr:colOff>
      <xdr:row>57</xdr:row>
      <xdr:rowOff>108885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9881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70490</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60,695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123813</xdr:rowOff>
    </xdr:from>
    <xdr:to>
      <xdr:col>55</xdr:col>
      <xdr:colOff>88900</xdr:colOff>
      <xdr:row>50</xdr:row>
      <xdr:rowOff>123813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96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32921</xdr:rowOff>
    </xdr:from>
    <xdr:to>
      <xdr:col>55</xdr:col>
      <xdr:colOff>0</xdr:colOff>
      <xdr:row>55</xdr:row>
      <xdr:rowOff>33538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462671"/>
          <a:ext cx="8382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153405</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240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130528</xdr:rowOff>
    </xdr:from>
    <xdr:to>
      <xdr:col>55</xdr:col>
      <xdr:colOff>50800</xdr:colOff>
      <xdr:row>55</xdr:row>
      <xdr:rowOff>60678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38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108862</xdr:rowOff>
    </xdr:from>
    <xdr:to>
      <xdr:col>50</xdr:col>
      <xdr:colOff>114300</xdr:colOff>
      <xdr:row>55</xdr:row>
      <xdr:rowOff>33538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367162"/>
          <a:ext cx="889000" cy="9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141363</xdr:rowOff>
    </xdr:from>
    <xdr:to>
      <xdr:col>50</xdr:col>
      <xdr:colOff>165100</xdr:colOff>
      <xdr:row>55</xdr:row>
      <xdr:rowOff>71513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39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88040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17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108862</xdr:rowOff>
    </xdr:from>
    <xdr:to>
      <xdr:col>45</xdr:col>
      <xdr:colOff>177800</xdr:colOff>
      <xdr:row>54</xdr:row>
      <xdr:rowOff>151885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367162"/>
          <a:ext cx="889000" cy="4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26241</xdr:rowOff>
    </xdr:from>
    <xdr:to>
      <xdr:col>46</xdr:col>
      <xdr:colOff>38100</xdr:colOff>
      <xdr:row>55</xdr:row>
      <xdr:rowOff>127841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45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118968</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54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117983</xdr:rowOff>
    </xdr:from>
    <xdr:to>
      <xdr:col>41</xdr:col>
      <xdr:colOff>50800</xdr:colOff>
      <xdr:row>54</xdr:row>
      <xdr:rowOff>151885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376283"/>
          <a:ext cx="889000" cy="3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22149</xdr:rowOff>
    </xdr:from>
    <xdr:to>
      <xdr:col>41</xdr:col>
      <xdr:colOff>101600</xdr:colOff>
      <xdr:row>56</xdr:row>
      <xdr:rowOff>123749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62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114876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71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170899</xdr:rowOff>
    </xdr:from>
    <xdr:to>
      <xdr:col>36</xdr:col>
      <xdr:colOff>165100</xdr:colOff>
      <xdr:row>56</xdr:row>
      <xdr:rowOff>101049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60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92176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9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153571</xdr:rowOff>
    </xdr:from>
    <xdr:to>
      <xdr:col>55</xdr:col>
      <xdr:colOff>50800</xdr:colOff>
      <xdr:row>55</xdr:row>
      <xdr:rowOff>83721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41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131998</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39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154188</xdr:rowOff>
    </xdr:from>
    <xdr:to>
      <xdr:col>50</xdr:col>
      <xdr:colOff>165100</xdr:colOff>
      <xdr:row>55</xdr:row>
      <xdr:rowOff>84338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41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75465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50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58062</xdr:rowOff>
    </xdr:from>
    <xdr:to>
      <xdr:col>46</xdr:col>
      <xdr:colOff>38100</xdr:colOff>
      <xdr:row>54</xdr:row>
      <xdr:rowOff>159662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31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4739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09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101085</xdr:rowOff>
    </xdr:from>
    <xdr:to>
      <xdr:col>41</xdr:col>
      <xdr:colOff>101600</xdr:colOff>
      <xdr:row>55</xdr:row>
      <xdr:rowOff>31235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35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47762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13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67183</xdr:rowOff>
    </xdr:from>
    <xdr:to>
      <xdr:col>36</xdr:col>
      <xdr:colOff>165100</xdr:colOff>
      <xdr:row>54</xdr:row>
      <xdr:rowOff>168783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32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13860</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10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148485</xdr:rowOff>
    </xdr:from>
    <xdr:to>
      <xdr:col>54</xdr:col>
      <xdr:colOff>189865</xdr:colOff>
      <xdr:row>78</xdr:row>
      <xdr:rowOff>86240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149985"/>
          <a:ext cx="1270" cy="1309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90067</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6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86240</xdr:rowOff>
    </xdr:from>
    <xdr:to>
      <xdr:col>55</xdr:col>
      <xdr:colOff>88900</xdr:colOff>
      <xdr:row>78</xdr:row>
      <xdr:rowOff>86240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5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95162</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92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45,731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148485</xdr:rowOff>
    </xdr:from>
    <xdr:to>
      <xdr:col>55</xdr:col>
      <xdr:colOff>88900</xdr:colOff>
      <xdr:row>70</xdr:row>
      <xdr:rowOff>148485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14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24616</xdr:rowOff>
    </xdr:from>
    <xdr:to>
      <xdr:col>55</xdr:col>
      <xdr:colOff>0</xdr:colOff>
      <xdr:row>75</xdr:row>
      <xdr:rowOff>81015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2883366"/>
          <a:ext cx="838200" cy="5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166510</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2682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143633</xdr:rowOff>
    </xdr:from>
    <xdr:to>
      <xdr:col>55</xdr:col>
      <xdr:colOff>50800</xdr:colOff>
      <xdr:row>75</xdr:row>
      <xdr:rowOff>73783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283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24616</xdr:rowOff>
    </xdr:from>
    <xdr:to>
      <xdr:col>50</xdr:col>
      <xdr:colOff>114300</xdr:colOff>
      <xdr:row>75</xdr:row>
      <xdr:rowOff>82811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2883366"/>
          <a:ext cx="889000" cy="5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163423</xdr:rowOff>
    </xdr:from>
    <xdr:to>
      <xdr:col>50</xdr:col>
      <xdr:colOff>165100</xdr:colOff>
      <xdr:row>75</xdr:row>
      <xdr:rowOff>93573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285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84700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294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82811</xdr:rowOff>
    </xdr:from>
    <xdr:to>
      <xdr:col>45</xdr:col>
      <xdr:colOff>177800</xdr:colOff>
      <xdr:row>75</xdr:row>
      <xdr:rowOff>148028</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2941561"/>
          <a:ext cx="889000" cy="6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58659</xdr:rowOff>
    </xdr:from>
    <xdr:to>
      <xdr:col>46</xdr:col>
      <xdr:colOff>38100</xdr:colOff>
      <xdr:row>75</xdr:row>
      <xdr:rowOff>160260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291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151387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01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148028</xdr:rowOff>
    </xdr:from>
    <xdr:to>
      <xdr:col>41</xdr:col>
      <xdr:colOff>50800</xdr:colOff>
      <xdr:row>76</xdr:row>
      <xdr:rowOff>103973</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006778"/>
          <a:ext cx="889000" cy="12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113164</xdr:rowOff>
    </xdr:from>
    <xdr:to>
      <xdr:col>41</xdr:col>
      <xdr:colOff>101600</xdr:colOff>
      <xdr:row>75</xdr:row>
      <xdr:rowOff>43314</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280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59841</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257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71591</xdr:rowOff>
    </xdr:from>
    <xdr:to>
      <xdr:col>36</xdr:col>
      <xdr:colOff>165100</xdr:colOff>
      <xdr:row>77</xdr:row>
      <xdr:rowOff>1741</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1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164318</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30215</xdr:rowOff>
    </xdr:from>
    <xdr:to>
      <xdr:col>55</xdr:col>
      <xdr:colOff>50800</xdr:colOff>
      <xdr:row>75</xdr:row>
      <xdr:rowOff>131815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288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8642</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286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145266</xdr:rowOff>
    </xdr:from>
    <xdr:to>
      <xdr:col>50</xdr:col>
      <xdr:colOff>165100</xdr:colOff>
      <xdr:row>75</xdr:row>
      <xdr:rowOff>75416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283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91943</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260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32011</xdr:rowOff>
    </xdr:from>
    <xdr:to>
      <xdr:col>46</xdr:col>
      <xdr:colOff>38100</xdr:colOff>
      <xdr:row>75</xdr:row>
      <xdr:rowOff>133611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289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150138</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266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97227</xdr:rowOff>
    </xdr:from>
    <xdr:to>
      <xdr:col>41</xdr:col>
      <xdr:colOff>101600</xdr:colOff>
      <xdr:row>76</xdr:row>
      <xdr:rowOff>27378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295597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18505</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04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53173</xdr:rowOff>
    </xdr:from>
    <xdr:to>
      <xdr:col>36</xdr:col>
      <xdr:colOff>165100</xdr:colOff>
      <xdr:row>76</xdr:row>
      <xdr:rowOff>154773</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08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171300</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285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21628</xdr:rowOff>
    </xdr:from>
    <xdr:to>
      <xdr:col>54</xdr:col>
      <xdr:colOff>189865</xdr:colOff>
      <xdr:row>98</xdr:row>
      <xdr:rowOff>87540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623578"/>
          <a:ext cx="1270" cy="1266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91367</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89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87540</xdr:rowOff>
    </xdr:from>
    <xdr:to>
      <xdr:col>55</xdr:col>
      <xdr:colOff>88900</xdr:colOff>
      <xdr:row>98</xdr:row>
      <xdr:rowOff>87540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88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139755</xdr:rowOff>
    </xdr:from>
    <xdr:ext cx="534377"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39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21628</xdr:rowOff>
    </xdr:from>
    <xdr:to>
      <xdr:col>55</xdr:col>
      <xdr:colOff>88900</xdr:colOff>
      <xdr:row>91</xdr:row>
      <xdr:rowOff>21628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62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146234</xdr:rowOff>
    </xdr:from>
    <xdr:to>
      <xdr:col>55</xdr:col>
      <xdr:colOff>0</xdr:colOff>
      <xdr:row>96</xdr:row>
      <xdr:rowOff>164351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605434"/>
          <a:ext cx="838200" cy="1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19556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307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168129</xdr:rowOff>
    </xdr:from>
    <xdr:to>
      <xdr:col>55</xdr:col>
      <xdr:colOff>50800</xdr:colOff>
      <xdr:row>96</xdr:row>
      <xdr:rowOff>98279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5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125031</xdr:rowOff>
    </xdr:from>
    <xdr:to>
      <xdr:col>50</xdr:col>
      <xdr:colOff>114300</xdr:colOff>
      <xdr:row>96</xdr:row>
      <xdr:rowOff>146234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584231"/>
          <a:ext cx="889000" cy="2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110179</xdr:rowOff>
    </xdr:from>
    <xdr:to>
      <xdr:col>50</xdr:col>
      <xdr:colOff>165100</xdr:colOff>
      <xdr:row>96</xdr:row>
      <xdr:rowOff>40329</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397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56856</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17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125031</xdr:rowOff>
    </xdr:from>
    <xdr:to>
      <xdr:col>45</xdr:col>
      <xdr:colOff>177800</xdr:colOff>
      <xdr:row>97</xdr:row>
      <xdr:rowOff>9379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584231"/>
          <a:ext cx="889000" cy="5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119075</xdr:rowOff>
    </xdr:from>
    <xdr:to>
      <xdr:col>46</xdr:col>
      <xdr:colOff>38100</xdr:colOff>
      <xdr:row>96</xdr:row>
      <xdr:rowOff>49225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0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65752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18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139985</xdr:rowOff>
    </xdr:from>
    <xdr:to>
      <xdr:col>41</xdr:col>
      <xdr:colOff>50800</xdr:colOff>
      <xdr:row>97</xdr:row>
      <xdr:rowOff>9379</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599185"/>
          <a:ext cx="889000" cy="4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161404</xdr:rowOff>
    </xdr:from>
    <xdr:to>
      <xdr:col>41</xdr:col>
      <xdr:colOff>101600</xdr:colOff>
      <xdr:row>96</xdr:row>
      <xdr:rowOff>91554</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4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108081</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22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27063</xdr:rowOff>
    </xdr:from>
    <xdr:to>
      <xdr:col>36</xdr:col>
      <xdr:colOff>165100</xdr:colOff>
      <xdr:row>96</xdr:row>
      <xdr:rowOff>128663</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145190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2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113551</xdr:rowOff>
    </xdr:from>
    <xdr:to>
      <xdr:col>55</xdr:col>
      <xdr:colOff>50800</xdr:colOff>
      <xdr:row>97</xdr:row>
      <xdr:rowOff>43701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57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91978</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55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95434</xdr:rowOff>
    </xdr:from>
    <xdr:to>
      <xdr:col>50</xdr:col>
      <xdr:colOff>165100</xdr:colOff>
      <xdr:row>97</xdr:row>
      <xdr:rowOff>25584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55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16711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64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74231</xdr:rowOff>
    </xdr:from>
    <xdr:to>
      <xdr:col>46</xdr:col>
      <xdr:colOff>38100</xdr:colOff>
      <xdr:row>97</xdr:row>
      <xdr:rowOff>4381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53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166958</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62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130029</xdr:rowOff>
    </xdr:from>
    <xdr:to>
      <xdr:col>41</xdr:col>
      <xdr:colOff>101600</xdr:colOff>
      <xdr:row>97</xdr:row>
      <xdr:rowOff>60179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58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51306</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68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89185</xdr:rowOff>
    </xdr:from>
    <xdr:to>
      <xdr:col>36</xdr:col>
      <xdr:colOff>165100</xdr:colOff>
      <xdr:row>97</xdr:row>
      <xdr:rowOff>19335</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54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10462</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64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84401</xdr:rowOff>
    </xdr:from>
    <xdr:to>
      <xdr:col>85</xdr:col>
      <xdr:colOff>126364</xdr:colOff>
      <xdr:row>38</xdr:row>
      <xdr:rowOff>77869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399351"/>
          <a:ext cx="1269" cy="1193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81696</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59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77869</xdr:rowOff>
    </xdr:from>
    <xdr:to>
      <xdr:col>86</xdr:col>
      <xdr:colOff>25400</xdr:colOff>
      <xdr:row>38</xdr:row>
      <xdr:rowOff>77869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592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31078</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17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84401</xdr:rowOff>
    </xdr:from>
    <xdr:to>
      <xdr:col>86</xdr:col>
      <xdr:colOff>25400</xdr:colOff>
      <xdr:row>31</xdr:row>
      <xdr:rowOff>84401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399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84401</xdr:rowOff>
    </xdr:from>
    <xdr:to>
      <xdr:col>85</xdr:col>
      <xdr:colOff>127000</xdr:colOff>
      <xdr:row>34</xdr:row>
      <xdr:rowOff>101491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5399351"/>
          <a:ext cx="838200" cy="53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45664</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5874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67237</xdr:rowOff>
    </xdr:from>
    <xdr:to>
      <xdr:col>85</xdr:col>
      <xdr:colOff>177800</xdr:colOff>
      <xdr:row>34</xdr:row>
      <xdr:rowOff>168837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58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90714</xdr:rowOff>
    </xdr:from>
    <xdr:to>
      <xdr:col>81</xdr:col>
      <xdr:colOff>50800</xdr:colOff>
      <xdr:row>34</xdr:row>
      <xdr:rowOff>101491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5748564"/>
          <a:ext cx="889000" cy="18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42092</xdr:rowOff>
    </xdr:from>
    <xdr:to>
      <xdr:col>81</xdr:col>
      <xdr:colOff>101600</xdr:colOff>
      <xdr:row>35</xdr:row>
      <xdr:rowOff>143692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04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134819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13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12446</xdr:rowOff>
    </xdr:from>
    <xdr:to>
      <xdr:col>76</xdr:col>
      <xdr:colOff>114300</xdr:colOff>
      <xdr:row>33</xdr:row>
      <xdr:rowOff>90714</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5327396"/>
          <a:ext cx="889000" cy="42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18796</xdr:rowOff>
    </xdr:from>
    <xdr:to>
      <xdr:col>76</xdr:col>
      <xdr:colOff>165100</xdr:colOff>
      <xdr:row>35</xdr:row>
      <xdr:rowOff>120396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01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111523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11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12446</xdr:rowOff>
    </xdr:from>
    <xdr:to>
      <xdr:col>71</xdr:col>
      <xdr:colOff>177800</xdr:colOff>
      <xdr:row>36</xdr:row>
      <xdr:rowOff>63718</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5327396"/>
          <a:ext cx="889000" cy="90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70394</xdr:rowOff>
    </xdr:from>
    <xdr:to>
      <xdr:col>72</xdr:col>
      <xdr:colOff>38100</xdr:colOff>
      <xdr:row>37</xdr:row>
      <xdr:rowOff>544</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24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163121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33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105228</xdr:rowOff>
    </xdr:from>
    <xdr:to>
      <xdr:col>67</xdr:col>
      <xdr:colOff>101600</xdr:colOff>
      <xdr:row>37</xdr:row>
      <xdr:rowOff>35378</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27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26505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37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33601</xdr:rowOff>
    </xdr:from>
    <xdr:to>
      <xdr:col>85</xdr:col>
      <xdr:colOff>177800</xdr:colOff>
      <xdr:row>31</xdr:row>
      <xdr:rowOff>135201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534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158078</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530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50691</xdr:rowOff>
    </xdr:from>
    <xdr:to>
      <xdr:col>81</xdr:col>
      <xdr:colOff>101600</xdr:colOff>
      <xdr:row>34</xdr:row>
      <xdr:rowOff>152291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587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168818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565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39914</xdr:rowOff>
    </xdr:from>
    <xdr:to>
      <xdr:col>76</xdr:col>
      <xdr:colOff>165100</xdr:colOff>
      <xdr:row>33</xdr:row>
      <xdr:rowOff>141514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569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158041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547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133096</xdr:rowOff>
    </xdr:from>
    <xdr:to>
      <xdr:col>72</xdr:col>
      <xdr:colOff>38100</xdr:colOff>
      <xdr:row>31</xdr:row>
      <xdr:rowOff>63246</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527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79773</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505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12918</xdr:rowOff>
    </xdr:from>
    <xdr:to>
      <xdr:col>67</xdr:col>
      <xdr:colOff>101600</xdr:colOff>
      <xdr:row>36</xdr:row>
      <xdr:rowOff>114518</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18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131045</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596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49906</xdr:rowOff>
    </xdr:from>
    <xdr:to>
      <xdr:col>85</xdr:col>
      <xdr:colOff>126364</xdr:colOff>
      <xdr:row>59</xdr:row>
      <xdr:rowOff>63210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965306"/>
          <a:ext cx="1269" cy="1213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67037</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1018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63210</xdr:rowOff>
    </xdr:from>
    <xdr:to>
      <xdr:col>86</xdr:col>
      <xdr:colOff>25400</xdr:colOff>
      <xdr:row>59</xdr:row>
      <xdr:rowOff>63210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1017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168033</xdr:rowOff>
    </xdr:from>
    <xdr:ext cx="534377"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74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49906</xdr:rowOff>
    </xdr:from>
    <xdr:to>
      <xdr:col>86</xdr:col>
      <xdr:colOff>25400</xdr:colOff>
      <xdr:row>52</xdr:row>
      <xdr:rowOff>49906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96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22680</xdr:rowOff>
    </xdr:from>
    <xdr:to>
      <xdr:col>85</xdr:col>
      <xdr:colOff>127000</xdr:colOff>
      <xdr:row>59</xdr:row>
      <xdr:rowOff>63210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10138230"/>
          <a:ext cx="838200" cy="4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141952</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400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119075</xdr:rowOff>
    </xdr:from>
    <xdr:to>
      <xdr:col>85</xdr:col>
      <xdr:colOff>177800</xdr:colOff>
      <xdr:row>56</xdr:row>
      <xdr:rowOff>49225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5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22680</xdr:rowOff>
    </xdr:from>
    <xdr:to>
      <xdr:col>81</xdr:col>
      <xdr:colOff>50800</xdr:colOff>
      <xdr:row>59</xdr:row>
      <xdr:rowOff>49517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10138230"/>
          <a:ext cx="889000" cy="2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34219</xdr:rowOff>
    </xdr:from>
    <xdr:to>
      <xdr:col>81</xdr:col>
      <xdr:colOff>101600</xdr:colOff>
      <xdr:row>56</xdr:row>
      <xdr:rowOff>135819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6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152346</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41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92425</xdr:rowOff>
    </xdr:from>
    <xdr:to>
      <xdr:col>76</xdr:col>
      <xdr:colOff>114300</xdr:colOff>
      <xdr:row>59</xdr:row>
      <xdr:rowOff>49517</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3703300" y="10036525"/>
          <a:ext cx="889000" cy="12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53239</xdr:rowOff>
    </xdr:from>
    <xdr:to>
      <xdr:col>76</xdr:col>
      <xdr:colOff>165100</xdr:colOff>
      <xdr:row>56</xdr:row>
      <xdr:rowOff>154839</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65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171366</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42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32601</xdr:rowOff>
    </xdr:from>
    <xdr:to>
      <xdr:col>71</xdr:col>
      <xdr:colOff>177800</xdr:colOff>
      <xdr:row>58</xdr:row>
      <xdr:rowOff>92425</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2814300" y="9805251"/>
          <a:ext cx="889000" cy="23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13142</xdr:rowOff>
    </xdr:from>
    <xdr:to>
      <xdr:col>72</xdr:col>
      <xdr:colOff>38100</xdr:colOff>
      <xdr:row>56</xdr:row>
      <xdr:rowOff>114742</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61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131269</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38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88626</xdr:rowOff>
    </xdr:from>
    <xdr:to>
      <xdr:col>67</xdr:col>
      <xdr:colOff>101600</xdr:colOff>
      <xdr:row>57</xdr:row>
      <xdr:rowOff>18776</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68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35303</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46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12410</xdr:rowOff>
    </xdr:from>
    <xdr:to>
      <xdr:col>85</xdr:col>
      <xdr:colOff>177800</xdr:colOff>
      <xdr:row>59</xdr:row>
      <xdr:rowOff>114010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101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98787</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1004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143330</xdr:rowOff>
    </xdr:from>
    <xdr:to>
      <xdr:col>81</xdr:col>
      <xdr:colOff>101600</xdr:colOff>
      <xdr:row>59</xdr:row>
      <xdr:rowOff>73480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1008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64607</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1018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170167</xdr:rowOff>
    </xdr:from>
    <xdr:to>
      <xdr:col>76</xdr:col>
      <xdr:colOff>165100</xdr:colOff>
      <xdr:row>59</xdr:row>
      <xdr:rowOff>100317</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1011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91444</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1020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41625</xdr:rowOff>
    </xdr:from>
    <xdr:to>
      <xdr:col>72</xdr:col>
      <xdr:colOff>38100</xdr:colOff>
      <xdr:row>58</xdr:row>
      <xdr:rowOff>143225</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98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134352</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1007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153251</xdr:rowOff>
    </xdr:from>
    <xdr:to>
      <xdr:col>67</xdr:col>
      <xdr:colOff>101600</xdr:colOff>
      <xdr:row>57</xdr:row>
      <xdr:rowOff>83401</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75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74528</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84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150461</xdr:rowOff>
    </xdr:from>
    <xdr:to>
      <xdr:col>85</xdr:col>
      <xdr:colOff>126364</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3352111"/>
          <a:ext cx="1269" cy="291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97138</xdr:rowOff>
    </xdr:from>
    <xdr:ext cx="534377"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312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77</xdr:row>
      <xdr:rowOff>150461</xdr:rowOff>
    </xdr:from>
    <xdr:to>
      <xdr:col>86</xdr:col>
      <xdr:colOff>25400</xdr:colOff>
      <xdr:row>77</xdr:row>
      <xdr:rowOff>150461</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35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14019</xdr:rowOff>
    </xdr:from>
    <xdr:to>
      <xdr:col>85</xdr:col>
      <xdr:colOff>127000</xdr:colOff>
      <xdr:row>78</xdr:row>
      <xdr:rowOff>30886</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5481300" y="13387119"/>
          <a:ext cx="838200" cy="1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114664</xdr:rowOff>
    </xdr:from>
    <xdr:ext cx="469744"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487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136237</xdr:rowOff>
    </xdr:from>
    <xdr:to>
      <xdr:col>85</xdr:col>
      <xdr:colOff>177800</xdr:colOff>
      <xdr:row>79</xdr:row>
      <xdr:rowOff>66387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50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99254</xdr:rowOff>
    </xdr:from>
    <xdr:to>
      <xdr:col>81</xdr:col>
      <xdr:colOff>50800</xdr:colOff>
      <xdr:row>78</xdr:row>
      <xdr:rowOff>14019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4592300" y="12100754"/>
          <a:ext cx="889000" cy="128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146360</xdr:rowOff>
    </xdr:from>
    <xdr:to>
      <xdr:col>81</xdr:col>
      <xdr:colOff>101600</xdr:colOff>
      <xdr:row>79</xdr:row>
      <xdr:rowOff>76510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51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67637</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61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99254</xdr:rowOff>
    </xdr:from>
    <xdr:to>
      <xdr:col>76</xdr:col>
      <xdr:colOff>114300</xdr:colOff>
      <xdr:row>75</xdr:row>
      <xdr:rowOff>93180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3703300" y="12100754"/>
          <a:ext cx="889000" cy="85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24581</xdr:rowOff>
    </xdr:from>
    <xdr:to>
      <xdr:col>76</xdr:col>
      <xdr:colOff>165100</xdr:colOff>
      <xdr:row>78</xdr:row>
      <xdr:rowOff>126181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39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117308</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349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93180</xdr:rowOff>
    </xdr:from>
    <xdr:to>
      <xdr:col>71</xdr:col>
      <xdr:colOff>177800</xdr:colOff>
      <xdr:row>77</xdr:row>
      <xdr:rowOff>51036</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2814300" y="12951930"/>
          <a:ext cx="889000" cy="30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148924</xdr:rowOff>
    </xdr:from>
    <xdr:to>
      <xdr:col>72</xdr:col>
      <xdr:colOff>38100</xdr:colOff>
      <xdr:row>79</xdr:row>
      <xdr:rowOff>79074</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52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70201</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8" y="1361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157235</xdr:rowOff>
    </xdr:from>
    <xdr:to>
      <xdr:col>67</xdr:col>
      <xdr:colOff>101600</xdr:colOff>
      <xdr:row>79</xdr:row>
      <xdr:rowOff>87385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530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78512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623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151536</xdr:rowOff>
    </xdr:from>
    <xdr:to>
      <xdr:col>85</xdr:col>
      <xdr:colOff>177800</xdr:colOff>
      <xdr:row>78</xdr:row>
      <xdr:rowOff>81686</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35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66463</xdr:rowOff>
    </xdr:from>
    <xdr:ext cx="534377"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26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134669</xdr:rowOff>
    </xdr:from>
    <xdr:to>
      <xdr:col>81</xdr:col>
      <xdr:colOff>101600</xdr:colOff>
      <xdr:row>78</xdr:row>
      <xdr:rowOff>64819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33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81346</xdr:rowOff>
    </xdr:from>
    <xdr:ext cx="534377"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14111" y="1311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48454</xdr:rowOff>
    </xdr:from>
    <xdr:to>
      <xdr:col>76</xdr:col>
      <xdr:colOff>165100</xdr:colOff>
      <xdr:row>70</xdr:row>
      <xdr:rowOff>150054</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204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68</xdr:row>
      <xdr:rowOff>166581</xdr:rowOff>
    </xdr:from>
    <xdr:ext cx="534377"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325111" y="1182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42380</xdr:rowOff>
    </xdr:from>
    <xdr:to>
      <xdr:col>72</xdr:col>
      <xdr:colOff>38100</xdr:colOff>
      <xdr:row>75</xdr:row>
      <xdr:rowOff>143980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290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160507</xdr:rowOff>
    </xdr:from>
    <xdr:ext cx="534377"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436111" y="1267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236</xdr:rowOff>
    </xdr:from>
    <xdr:to>
      <xdr:col>67</xdr:col>
      <xdr:colOff>101600</xdr:colOff>
      <xdr:row>77</xdr:row>
      <xdr:rowOff>101836</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20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118363</xdr:rowOff>
    </xdr:from>
    <xdr:ext cx="534377"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547111" y="1297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144253</xdr:rowOff>
    </xdr:from>
    <xdr:to>
      <xdr:col>85</xdr:col>
      <xdr:colOff>126364</xdr:colOff>
      <xdr:row>98</xdr:row>
      <xdr:rowOff>134023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746203"/>
          <a:ext cx="1269" cy="1189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137850</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3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134023</xdr:rowOff>
    </xdr:from>
    <xdr:to>
      <xdr:col>86</xdr:col>
      <xdr:colOff>25400</xdr:colOff>
      <xdr:row>98</xdr:row>
      <xdr:rowOff>134023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36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90930</xdr:rowOff>
    </xdr:from>
    <xdr:ext cx="534377"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52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86,761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144253</xdr:rowOff>
    </xdr:from>
    <xdr:to>
      <xdr:col>86</xdr:col>
      <xdr:colOff>25400</xdr:colOff>
      <xdr:row>91</xdr:row>
      <xdr:rowOff>144253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746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13227</xdr:rowOff>
    </xdr:from>
    <xdr:to>
      <xdr:col>85</xdr:col>
      <xdr:colOff>127000</xdr:colOff>
      <xdr:row>95</xdr:row>
      <xdr:rowOff>85598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300977"/>
          <a:ext cx="838200" cy="7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136008</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080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113131</xdr:rowOff>
    </xdr:from>
    <xdr:to>
      <xdr:col>85</xdr:col>
      <xdr:colOff>177800</xdr:colOff>
      <xdr:row>95</xdr:row>
      <xdr:rowOff>43281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229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85598</xdr:rowOff>
    </xdr:from>
    <xdr:to>
      <xdr:col>81</xdr:col>
      <xdr:colOff>50800</xdr:colOff>
      <xdr:row>95</xdr:row>
      <xdr:rowOff>135719</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373348"/>
          <a:ext cx="889000" cy="5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98920</xdr:rowOff>
    </xdr:from>
    <xdr:to>
      <xdr:col>81</xdr:col>
      <xdr:colOff>101600</xdr:colOff>
      <xdr:row>95</xdr:row>
      <xdr:rowOff>29070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2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45597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599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135719</xdr:rowOff>
    </xdr:from>
    <xdr:to>
      <xdr:col>76</xdr:col>
      <xdr:colOff>114300</xdr:colOff>
      <xdr:row>95</xdr:row>
      <xdr:rowOff>158998</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423469"/>
          <a:ext cx="889000" cy="2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11271</xdr:rowOff>
    </xdr:from>
    <xdr:to>
      <xdr:col>76</xdr:col>
      <xdr:colOff>165100</xdr:colOff>
      <xdr:row>95</xdr:row>
      <xdr:rowOff>112871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29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129398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07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158998</xdr:rowOff>
    </xdr:from>
    <xdr:to>
      <xdr:col>71</xdr:col>
      <xdr:colOff>177800</xdr:colOff>
      <xdr:row>96</xdr:row>
      <xdr:rowOff>9874</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446748"/>
          <a:ext cx="889000" cy="2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29959</xdr:rowOff>
    </xdr:from>
    <xdr:to>
      <xdr:col>72</xdr:col>
      <xdr:colOff>38100</xdr:colOff>
      <xdr:row>96</xdr:row>
      <xdr:rowOff>131559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48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122686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58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16472</xdr:rowOff>
    </xdr:from>
    <xdr:to>
      <xdr:col>67</xdr:col>
      <xdr:colOff>101600</xdr:colOff>
      <xdr:row>96</xdr:row>
      <xdr:rowOff>118072</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47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109199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56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133877</xdr:rowOff>
    </xdr:from>
    <xdr:to>
      <xdr:col>85</xdr:col>
      <xdr:colOff>177800</xdr:colOff>
      <xdr:row>95</xdr:row>
      <xdr:rowOff>64027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25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112304</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22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34798</xdr:rowOff>
    </xdr:from>
    <xdr:to>
      <xdr:col>81</xdr:col>
      <xdr:colOff>101600</xdr:colOff>
      <xdr:row>95</xdr:row>
      <xdr:rowOff>136398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32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127525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41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84919</xdr:rowOff>
    </xdr:from>
    <xdr:to>
      <xdr:col>76</xdr:col>
      <xdr:colOff>165100</xdr:colOff>
      <xdr:row>96</xdr:row>
      <xdr:rowOff>15069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37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6196</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46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108198</xdr:rowOff>
    </xdr:from>
    <xdr:to>
      <xdr:col>72</xdr:col>
      <xdr:colOff>38100</xdr:colOff>
      <xdr:row>96</xdr:row>
      <xdr:rowOff>38348</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3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54875</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17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130524</xdr:rowOff>
    </xdr:from>
    <xdr:to>
      <xdr:col>67</xdr:col>
      <xdr:colOff>101600</xdr:colOff>
      <xdr:row>96</xdr:row>
      <xdr:rowOff>60674</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41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77201</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19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159294</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302794"/>
          <a:ext cx="1269"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105971</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5078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159294</xdr:rowOff>
    </xdr:from>
    <xdr:to>
      <xdr:col>116</xdr:col>
      <xdr:colOff>152400</xdr:colOff>
      <xdr:row>30</xdr:row>
      <xdr:rowOff>159294</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30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92183</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4358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69306</xdr:rowOff>
    </xdr:from>
    <xdr:to>
      <xdr:col>116</xdr:col>
      <xdr:colOff>114300</xdr:colOff>
      <xdr:row>38</xdr:row>
      <xdr:rowOff>170906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58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70938</xdr:rowOff>
    </xdr:from>
    <xdr:to>
      <xdr:col>112</xdr:col>
      <xdr:colOff>38100</xdr:colOff>
      <xdr:row>39</xdr:row>
      <xdr:rowOff>1088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58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17616</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66333" y="63612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70938</xdr:rowOff>
    </xdr:from>
    <xdr:to>
      <xdr:col>107</xdr:col>
      <xdr:colOff>101600</xdr:colOff>
      <xdr:row>39</xdr:row>
      <xdr:rowOff>1088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58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17616</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3612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48078</xdr:rowOff>
    </xdr:from>
    <xdr:to>
      <xdr:col>102</xdr:col>
      <xdr:colOff>165100</xdr:colOff>
      <xdr:row>36</xdr:row>
      <xdr:rowOff>149678</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22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166205</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6017" y="5995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100330</xdr:rowOff>
    </xdr:from>
    <xdr:to>
      <xdr:col>98</xdr:col>
      <xdr:colOff>38100</xdr:colOff>
      <xdr:row>36</xdr:row>
      <xdr:rowOff>30480</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1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47007</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7017" y="5876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大きく増加している項目として、消防費及び民生費が挙げられます。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消防費については、新開消防署庁舎建設に伴う負担金の増加に加え、学校体育館への空調設備設置工事が開始したことによるものです。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新開消防署庁舎建設については令和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年度まで、学校体育館への空調設備設置工事については令和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年度までの実施が予定されており、当面の間は高い水準で推移していくと見込んでいます。</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民生費については、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電力・ガス・食料品等価格高騰重点支援給付金給付事業の実施によるもので、類似団体平均も同様に推移しています。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今後も施設の統合や適正規模化を進めていき、財政の健全化に努めます。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熊本県八代市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実質収支比率は前年度比</a:t>
          </a:r>
          <a:r>
            <a:rPr kumimoji="1" lang="en-US" altLang="ja-JP" sz="1300">
              <a:latin typeface="ＭＳ Ｐゴシック" panose="020B0600070205080204" pitchFamily="50" charset="-128"/>
              <a:ea typeface="ＭＳ Ｐゴシック" panose="020B0600070205080204" pitchFamily="50" charset="-128"/>
            </a:rPr>
            <a:t>1.21</a:t>
          </a:r>
          <a:r>
            <a:rPr kumimoji="1" lang="ja-JP" altLang="en-US" sz="1300">
              <a:latin typeface="ＭＳ Ｐゴシック" panose="020B0600070205080204" pitchFamily="50" charset="-128"/>
              <a:ea typeface="ＭＳ Ｐゴシック" panose="020B0600070205080204" pitchFamily="50" charset="-128"/>
            </a:rPr>
            <a:t>ポイント増加しておりますが、これは定年延長に伴う退職手当の減少及び地方交付税が増加したことによるものです。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しかしながら、今後も令和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の災害復旧事業や給食センター建設など投資的経費が増えることで、市債残高についても大きく増加する見込みであるため、長期的な財政計画の見直しを行うとともに、より一層歳出の削減に努める必要があり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熊本県八代市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一般会計において、標準財政規模比で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ポイント増となっていますが、要因としては、定年延長に伴う退職手当の減少及び地方交付税が増加したこと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が挙げられます。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年度に「八代市国民健康保険財政健全化計画」を策定し、国保税の適正賦課や収納率向上による歳入確保や医療費適正化対策の推進等により歳出削減を努めたことで令和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年度に黒字へと転じました。今後も継続して取り組み、健全な財政運営を行っていきます。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熊本県八代市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新庁舎建設に係る単独災害復旧債の元金償還が開始したことにより、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元利償還金が増加しています。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今後も新庁舎建設や令和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月豪雨の災害復旧事業等により、元利償還金が大きく増加する予定であり、これまで以上に建設事業債の発行額を抑え、公債費の抑制を図ります。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満期一括償還地方債の借入は行っていません。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熊本県八代市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地方債借入額を元金償還金を超えないように抑制したことで、一般会計等に係る地方債の現在高が減少しています。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公営企業債等繰入見込額は企業会計等の健全な財政運営により減少傾向にあるため、将来負担額の大幅な伸びを抑えることにつながっています。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充当可能財源等については、ふるさと納税寄附金を原資とする基金の積立額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が堅調に推移しており、ほぼ横ばいとなっています。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新庁舎建設事業は令和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年度に完了しましたが、令和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月豪雨の災害復旧事業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給食センター建設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や合併特例債を活用した地域振興基金の創設についても予定されている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地方債現在高は伸びる見通しです。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引き続き有利な地方債を活用しながら、地方債発行額の抑制に努めるとともに、事業の見直しや充当可能財源の確保に努め、財政の健全化に取り組みます。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熊本県八代市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ふるさと納税の推進により寄附額が伸びたが充当事業も増加し、取崩額が積立額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上回</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ったことが主な要因で、基金全体でみると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万円減少しています。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・中期財政計画において、まちづくり交流基金残高がなくなった後もイベント等の地域振興を継続して実施していくため、令和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年度に合併特例債を活用して新たに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基金を造成する見込みです。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年熊本地震及び令和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月豪雨の経験を踏まえ、災害時に迅速かつ柔軟な対応を行うため、基金の最低限度額を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億円と設定し、この金額を下回らないよう各事業の抜本的な見直しや施設の統廃合を進めるなどして、歳出削減に取り組みます。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基金は、新型コロナウイルス感染症の影響により国及び熊本県の融資制度を利用したものに対して金利負担分及び保証料の補助を行うため、新型コロナウイルス感染症対策地方創生臨時交付金より積み立てましたが、補助は最長</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年としているため、令和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年度末をもって廃止します。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・ふるさと納税の推進により、基金の原資となる寄附金の増加傾向が見込まれることから、各種まちづくり事業の財源として積極的に活用する見込みです。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・市有施設整備基金　　　　　　　　　：市有施設の整備に要する経費の財源</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・ふるさと八代元気づくり応援基金　　：ふるさと納税制度による寄附金を財源とした、元気なまちづくり事業を推進する財源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・国営八代平野土地改良事業負担金基金：国営八代土地改良事業負担金の支払に充てるための財源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・教育文化センター基金　　　　　　　：教育文化センター建設に要する経費の財源</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・新型コロナウイルス感染症対策基金　：新型コロナウイルス感染症の影響により売り上げが減少した中小事業者等で国及び熊本県の融資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制度を利用したものに対して行う金利負担金及び保証料の補助に要する経費の財源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・ふるさと八代元気づくり応援基金　　：ふるさと納税の推進により寄附額が伸びたが充当事業も増加したため、取崩額が積立額を上回っ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・新型コロナウイルス感染症対策基金　：新型コロナウイルス感染症対策の融資制度に係る利子補給の財源として、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・市有施設整備基金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：新八代駅前の開発の財源として、事業実施の際に取り崩す予定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・ふるさと八代元気づくり応援基金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：ふるさと納税の推進により、寄附金が増加し、これを原資とした基金積立金が増加傾向にあるこ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とから各種まちづくり事業の財源として随時取り崩す予定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：補助は最長</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年間としているため、令和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年度末をもって基金を廃止し、残高は国庫へ納付</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基金一括運用益を積み立てたことによる増加です。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中期財政計画において、令和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年度以降の隔年（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）に退職手当相当分として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億円程度を積み立てる予定です。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臨時財政対策債の償還費として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万円積み立てたことにより増加しています。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環境センターや新庁舎等の大型事業に係る起債の償還が重なる令和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年度以降、単年度の市債償還が約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億円を超えることが見込まれることから、公債費の負担軽減を図るため、減債基金を取り崩して対応する予定です。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 zeroHeight="1"/>
  <cols>
    <col min="1" max="11" width="2.08984375" style="180" customWidth="1"/>
    <col min="12" max="12" width="2.1796875" style="180" customWidth="1"/>
    <col min="13" max="17" width="2.36328125" style="180" customWidth="1"/>
    <col min="18" max="119" width="2.08984375" style="180" customWidth="1"/>
    <col min="120" max="16384" width="0" style="180" hidden="1"/>
  </cols>
  <sheetData>
    <row r="1" spans="1:119" ht="33" customHeight="1">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c r="B2" s="182" t="s">
        <v>77</v>
      </c>
      <c r="C2" s="182"/>
      <c r="D2" s="183"/>
    </row>
    <row r="3" spans="1:119" ht="18.75" customHeight="1" thickBot="1">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69510999</v>
      </c>
      <c r="BO4" s="449"/>
      <c r="BP4" s="449"/>
      <c r="BQ4" s="449"/>
      <c r="BR4" s="449"/>
      <c r="BS4" s="449"/>
      <c r="BT4" s="449"/>
      <c r="BU4" s="450"/>
      <c r="BV4" s="448">
        <v>69643644</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5.7</v>
      </c>
      <c r="CU4" s="589"/>
      <c r="CV4" s="589"/>
      <c r="CW4" s="589"/>
      <c r="CX4" s="589"/>
      <c r="CY4" s="589"/>
      <c r="CZ4" s="589"/>
      <c r="DA4" s="590"/>
      <c r="DB4" s="588">
        <v>4.5</v>
      </c>
      <c r="DC4" s="589"/>
      <c r="DD4" s="589"/>
      <c r="DE4" s="589"/>
      <c r="DF4" s="589"/>
      <c r="DG4" s="589"/>
      <c r="DH4" s="589"/>
      <c r="DI4" s="590"/>
    </row>
    <row r="5" spans="1:119" ht="18.75" customHeight="1">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67397176</v>
      </c>
      <c r="BO5" s="420"/>
      <c r="BP5" s="420"/>
      <c r="BQ5" s="420"/>
      <c r="BR5" s="420"/>
      <c r="BS5" s="420"/>
      <c r="BT5" s="420"/>
      <c r="BU5" s="421"/>
      <c r="BV5" s="419">
        <v>67748733</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93.3</v>
      </c>
      <c r="CU5" s="417"/>
      <c r="CV5" s="417"/>
      <c r="CW5" s="417"/>
      <c r="CX5" s="417"/>
      <c r="CY5" s="417"/>
      <c r="CZ5" s="417"/>
      <c r="DA5" s="418"/>
      <c r="DB5" s="416">
        <v>91.9</v>
      </c>
      <c r="DC5" s="417"/>
      <c r="DD5" s="417"/>
      <c r="DE5" s="417"/>
      <c r="DF5" s="417"/>
      <c r="DG5" s="417"/>
      <c r="DH5" s="417"/>
      <c r="DI5" s="418"/>
    </row>
    <row r="6" spans="1:119" ht="18.75" customHeight="1">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2113823</v>
      </c>
      <c r="BO6" s="420"/>
      <c r="BP6" s="420"/>
      <c r="BQ6" s="420"/>
      <c r="BR6" s="420"/>
      <c r="BS6" s="420"/>
      <c r="BT6" s="420"/>
      <c r="BU6" s="421"/>
      <c r="BV6" s="419">
        <v>1894911</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93.9</v>
      </c>
      <c r="CU6" s="563"/>
      <c r="CV6" s="563"/>
      <c r="CW6" s="563"/>
      <c r="CX6" s="563"/>
      <c r="CY6" s="563"/>
      <c r="CZ6" s="563"/>
      <c r="DA6" s="564"/>
      <c r="DB6" s="562">
        <v>93.3</v>
      </c>
      <c r="DC6" s="563"/>
      <c r="DD6" s="563"/>
      <c r="DE6" s="563"/>
      <c r="DF6" s="563"/>
      <c r="DG6" s="563"/>
      <c r="DH6" s="563"/>
      <c r="DI6" s="564"/>
    </row>
    <row r="7" spans="1:119" ht="18.75" customHeight="1">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151945</v>
      </c>
      <c r="BO7" s="420"/>
      <c r="BP7" s="420"/>
      <c r="BQ7" s="420"/>
      <c r="BR7" s="420"/>
      <c r="BS7" s="420"/>
      <c r="BT7" s="420"/>
      <c r="BU7" s="421"/>
      <c r="BV7" s="419">
        <v>362545</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34184174</v>
      </c>
      <c r="CU7" s="420"/>
      <c r="CV7" s="420"/>
      <c r="CW7" s="420"/>
      <c r="CX7" s="420"/>
      <c r="CY7" s="420"/>
      <c r="CZ7" s="420"/>
      <c r="DA7" s="421"/>
      <c r="DB7" s="419">
        <v>33838437</v>
      </c>
      <c r="DC7" s="420"/>
      <c r="DD7" s="420"/>
      <c r="DE7" s="420"/>
      <c r="DF7" s="420"/>
      <c r="DG7" s="420"/>
      <c r="DH7" s="420"/>
      <c r="DI7" s="421"/>
    </row>
    <row r="8" spans="1:119" ht="18.75" customHeight="1" thickBot="1">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1961878</v>
      </c>
      <c r="BO8" s="420"/>
      <c r="BP8" s="420"/>
      <c r="BQ8" s="420"/>
      <c r="BR8" s="420"/>
      <c r="BS8" s="420"/>
      <c r="BT8" s="420"/>
      <c r="BU8" s="421"/>
      <c r="BV8" s="419">
        <v>1532366</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0.5</v>
      </c>
      <c r="CU8" s="523"/>
      <c r="CV8" s="523"/>
      <c r="CW8" s="523"/>
      <c r="CX8" s="523"/>
      <c r="CY8" s="523"/>
      <c r="CZ8" s="523"/>
      <c r="DA8" s="524"/>
      <c r="DB8" s="522">
        <v>0.5</v>
      </c>
      <c r="DC8" s="523"/>
      <c r="DD8" s="523"/>
      <c r="DE8" s="523"/>
      <c r="DF8" s="523"/>
      <c r="DG8" s="523"/>
      <c r="DH8" s="523"/>
      <c r="DI8" s="524"/>
    </row>
    <row r="9" spans="1:119" ht="18.75" customHeight="1" thickBot="1">
      <c r="A9" s="181"/>
      <c r="B9" s="551" t="s">
        <v>106</v>
      </c>
      <c r="C9" s="552"/>
      <c r="D9" s="552"/>
      <c r="E9" s="552"/>
      <c r="F9" s="552"/>
      <c r="G9" s="552"/>
      <c r="H9" s="552"/>
      <c r="I9" s="552"/>
      <c r="J9" s="552"/>
      <c r="K9" s="470"/>
      <c r="L9" s="553" t="s">
        <v>107</v>
      </c>
      <c r="M9" s="554"/>
      <c r="N9" s="554"/>
      <c r="O9" s="554"/>
      <c r="P9" s="554"/>
      <c r="Q9" s="555"/>
      <c r="R9" s="556">
        <v>123067</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429512</v>
      </c>
      <c r="BO9" s="420"/>
      <c r="BP9" s="420"/>
      <c r="BQ9" s="420"/>
      <c r="BR9" s="420"/>
      <c r="BS9" s="420"/>
      <c r="BT9" s="420"/>
      <c r="BU9" s="421"/>
      <c r="BV9" s="419">
        <v>3509</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16.100000000000001</v>
      </c>
      <c r="CU9" s="417"/>
      <c r="CV9" s="417"/>
      <c r="CW9" s="417"/>
      <c r="CX9" s="417"/>
      <c r="CY9" s="417"/>
      <c r="CZ9" s="417"/>
      <c r="DA9" s="418"/>
      <c r="DB9" s="416">
        <v>15.8</v>
      </c>
      <c r="DC9" s="417"/>
      <c r="DD9" s="417"/>
      <c r="DE9" s="417"/>
      <c r="DF9" s="417"/>
      <c r="DG9" s="417"/>
      <c r="DH9" s="417"/>
      <c r="DI9" s="418"/>
    </row>
    <row r="10" spans="1:119" ht="18.75" customHeight="1" thickBot="1">
      <c r="A10" s="181"/>
      <c r="B10" s="551"/>
      <c r="C10" s="552"/>
      <c r="D10" s="552"/>
      <c r="E10" s="552"/>
      <c r="F10" s="552"/>
      <c r="G10" s="552"/>
      <c r="H10" s="552"/>
      <c r="I10" s="552"/>
      <c r="J10" s="552"/>
      <c r="K10" s="470"/>
      <c r="L10" s="375" t="s">
        <v>112</v>
      </c>
      <c r="M10" s="376"/>
      <c r="N10" s="376"/>
      <c r="O10" s="376"/>
      <c r="P10" s="376"/>
      <c r="Q10" s="377"/>
      <c r="R10" s="372">
        <v>127472</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5894</v>
      </c>
      <c r="BO10" s="420"/>
      <c r="BP10" s="420"/>
      <c r="BQ10" s="420"/>
      <c r="BR10" s="420"/>
      <c r="BS10" s="420"/>
      <c r="BT10" s="420"/>
      <c r="BU10" s="421"/>
      <c r="BV10" s="419">
        <v>4420</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41074</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c r="A12" s="181"/>
      <c r="B12" s="525" t="s">
        <v>123</v>
      </c>
      <c r="C12" s="526"/>
      <c r="D12" s="526"/>
      <c r="E12" s="526"/>
      <c r="F12" s="526"/>
      <c r="G12" s="526"/>
      <c r="H12" s="526"/>
      <c r="I12" s="526"/>
      <c r="J12" s="526"/>
      <c r="K12" s="527"/>
      <c r="L12" s="534" t="s">
        <v>124</v>
      </c>
      <c r="M12" s="535"/>
      <c r="N12" s="535"/>
      <c r="O12" s="535"/>
      <c r="P12" s="535"/>
      <c r="Q12" s="536"/>
      <c r="R12" s="537">
        <v>121657</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c r="A13" s="181"/>
      <c r="B13" s="528"/>
      <c r="C13" s="529"/>
      <c r="D13" s="529"/>
      <c r="E13" s="529"/>
      <c r="F13" s="529"/>
      <c r="G13" s="529"/>
      <c r="H13" s="529"/>
      <c r="I13" s="529"/>
      <c r="J13" s="529"/>
      <c r="K13" s="530"/>
      <c r="L13" s="190"/>
      <c r="M13" s="503" t="s">
        <v>130</v>
      </c>
      <c r="N13" s="504"/>
      <c r="O13" s="504"/>
      <c r="P13" s="504"/>
      <c r="Q13" s="505"/>
      <c r="R13" s="506">
        <v>118021</v>
      </c>
      <c r="S13" s="507"/>
      <c r="T13" s="507"/>
      <c r="U13" s="507"/>
      <c r="V13" s="508"/>
      <c r="W13" s="509" t="s">
        <v>131</v>
      </c>
      <c r="X13" s="405"/>
      <c r="Y13" s="405"/>
      <c r="Z13" s="405"/>
      <c r="AA13" s="405"/>
      <c r="AB13" s="406"/>
      <c r="AC13" s="372">
        <v>7753</v>
      </c>
      <c r="AD13" s="373"/>
      <c r="AE13" s="373"/>
      <c r="AF13" s="373"/>
      <c r="AG13" s="374"/>
      <c r="AH13" s="372">
        <v>8295</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476480</v>
      </c>
      <c r="BO13" s="420"/>
      <c r="BP13" s="420"/>
      <c r="BQ13" s="420"/>
      <c r="BR13" s="420"/>
      <c r="BS13" s="420"/>
      <c r="BT13" s="420"/>
      <c r="BU13" s="421"/>
      <c r="BV13" s="419">
        <v>7929</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9.6</v>
      </c>
      <c r="CU13" s="417"/>
      <c r="CV13" s="417"/>
      <c r="CW13" s="417"/>
      <c r="CX13" s="417"/>
      <c r="CY13" s="417"/>
      <c r="CZ13" s="417"/>
      <c r="DA13" s="418"/>
      <c r="DB13" s="416">
        <v>9.3000000000000007</v>
      </c>
      <c r="DC13" s="417"/>
      <c r="DD13" s="417"/>
      <c r="DE13" s="417"/>
      <c r="DF13" s="417"/>
      <c r="DG13" s="417"/>
      <c r="DH13" s="417"/>
      <c r="DI13" s="418"/>
    </row>
    <row r="14" spans="1:119" ht="18.75" customHeight="1" thickBot="1">
      <c r="A14" s="181"/>
      <c r="B14" s="528"/>
      <c r="C14" s="529"/>
      <c r="D14" s="529"/>
      <c r="E14" s="529"/>
      <c r="F14" s="529"/>
      <c r="G14" s="529"/>
      <c r="H14" s="529"/>
      <c r="I14" s="529"/>
      <c r="J14" s="529"/>
      <c r="K14" s="530"/>
      <c r="L14" s="493" t="s">
        <v>135</v>
      </c>
      <c r="M14" s="546"/>
      <c r="N14" s="546"/>
      <c r="O14" s="546"/>
      <c r="P14" s="546"/>
      <c r="Q14" s="547"/>
      <c r="R14" s="506">
        <v>122625</v>
      </c>
      <c r="S14" s="507"/>
      <c r="T14" s="507"/>
      <c r="U14" s="507"/>
      <c r="V14" s="508"/>
      <c r="W14" s="510"/>
      <c r="X14" s="408"/>
      <c r="Y14" s="408"/>
      <c r="Z14" s="408"/>
      <c r="AA14" s="408"/>
      <c r="AB14" s="409"/>
      <c r="AC14" s="499">
        <v>13.7</v>
      </c>
      <c r="AD14" s="500"/>
      <c r="AE14" s="500"/>
      <c r="AF14" s="500"/>
      <c r="AG14" s="501"/>
      <c r="AH14" s="499">
        <v>14.2</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83.3</v>
      </c>
      <c r="CU14" s="517"/>
      <c r="CV14" s="517"/>
      <c r="CW14" s="517"/>
      <c r="CX14" s="517"/>
      <c r="CY14" s="517"/>
      <c r="CZ14" s="517"/>
      <c r="DA14" s="518"/>
      <c r="DB14" s="516">
        <v>90.1</v>
      </c>
      <c r="DC14" s="517"/>
      <c r="DD14" s="517"/>
      <c r="DE14" s="517"/>
      <c r="DF14" s="517"/>
      <c r="DG14" s="517"/>
      <c r="DH14" s="517"/>
      <c r="DI14" s="518"/>
    </row>
    <row r="15" spans="1:119" ht="18.75" customHeight="1">
      <c r="A15" s="181"/>
      <c r="B15" s="528"/>
      <c r="C15" s="529"/>
      <c r="D15" s="529"/>
      <c r="E15" s="529"/>
      <c r="F15" s="529"/>
      <c r="G15" s="529"/>
      <c r="H15" s="529"/>
      <c r="I15" s="529"/>
      <c r="J15" s="529"/>
      <c r="K15" s="530"/>
      <c r="L15" s="190"/>
      <c r="M15" s="503" t="s">
        <v>130</v>
      </c>
      <c r="N15" s="504"/>
      <c r="O15" s="504"/>
      <c r="P15" s="504"/>
      <c r="Q15" s="505"/>
      <c r="R15" s="506">
        <v>119557</v>
      </c>
      <c r="S15" s="507"/>
      <c r="T15" s="507"/>
      <c r="U15" s="507"/>
      <c r="V15" s="508"/>
      <c r="W15" s="509" t="s">
        <v>137</v>
      </c>
      <c r="X15" s="405"/>
      <c r="Y15" s="405"/>
      <c r="Z15" s="405"/>
      <c r="AA15" s="405"/>
      <c r="AB15" s="406"/>
      <c r="AC15" s="372">
        <v>12246</v>
      </c>
      <c r="AD15" s="373"/>
      <c r="AE15" s="373"/>
      <c r="AF15" s="373"/>
      <c r="AG15" s="374"/>
      <c r="AH15" s="372">
        <v>12878</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15292936</v>
      </c>
      <c r="BO15" s="449"/>
      <c r="BP15" s="449"/>
      <c r="BQ15" s="449"/>
      <c r="BR15" s="449"/>
      <c r="BS15" s="449"/>
      <c r="BT15" s="449"/>
      <c r="BU15" s="450"/>
      <c r="BV15" s="448">
        <v>14833496</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21.7</v>
      </c>
      <c r="AD16" s="500"/>
      <c r="AE16" s="500"/>
      <c r="AF16" s="500"/>
      <c r="AG16" s="501"/>
      <c r="AH16" s="499">
        <v>22</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30089106</v>
      </c>
      <c r="BO16" s="420"/>
      <c r="BP16" s="420"/>
      <c r="BQ16" s="420"/>
      <c r="BR16" s="420"/>
      <c r="BS16" s="420"/>
      <c r="BT16" s="420"/>
      <c r="BU16" s="421"/>
      <c r="BV16" s="419">
        <v>29437772</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36456</v>
      </c>
      <c r="AD17" s="373"/>
      <c r="AE17" s="373"/>
      <c r="AF17" s="373"/>
      <c r="AG17" s="374"/>
      <c r="AH17" s="372">
        <v>37231</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19248286</v>
      </c>
      <c r="BO17" s="420"/>
      <c r="BP17" s="420"/>
      <c r="BQ17" s="420"/>
      <c r="BR17" s="420"/>
      <c r="BS17" s="420"/>
      <c r="BT17" s="420"/>
      <c r="BU17" s="421"/>
      <c r="BV17" s="419">
        <v>18719839</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c r="A18" s="181"/>
      <c r="B18" s="469" t="s">
        <v>147</v>
      </c>
      <c r="C18" s="470"/>
      <c r="D18" s="470"/>
      <c r="E18" s="471"/>
      <c r="F18" s="471"/>
      <c r="G18" s="471"/>
      <c r="H18" s="471"/>
      <c r="I18" s="471"/>
      <c r="J18" s="471"/>
      <c r="K18" s="471"/>
      <c r="L18" s="472">
        <v>681.3</v>
      </c>
      <c r="M18" s="472"/>
      <c r="N18" s="472"/>
      <c r="O18" s="472"/>
      <c r="P18" s="472"/>
      <c r="Q18" s="472"/>
      <c r="R18" s="473"/>
      <c r="S18" s="473"/>
      <c r="T18" s="473"/>
      <c r="U18" s="473"/>
      <c r="V18" s="474"/>
      <c r="W18" s="490"/>
      <c r="X18" s="491"/>
      <c r="Y18" s="491"/>
      <c r="Z18" s="491"/>
      <c r="AA18" s="491"/>
      <c r="AB18" s="515"/>
      <c r="AC18" s="389">
        <v>64.599999999999994</v>
      </c>
      <c r="AD18" s="390"/>
      <c r="AE18" s="390"/>
      <c r="AF18" s="390"/>
      <c r="AG18" s="475"/>
      <c r="AH18" s="389">
        <v>63.7</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32957202</v>
      </c>
      <c r="BO18" s="420"/>
      <c r="BP18" s="420"/>
      <c r="BQ18" s="420"/>
      <c r="BR18" s="420"/>
      <c r="BS18" s="420"/>
      <c r="BT18" s="420"/>
      <c r="BU18" s="421"/>
      <c r="BV18" s="419">
        <v>32664290</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c r="A19" s="181"/>
      <c r="B19" s="469" t="s">
        <v>149</v>
      </c>
      <c r="C19" s="470"/>
      <c r="D19" s="470"/>
      <c r="E19" s="471"/>
      <c r="F19" s="471"/>
      <c r="G19" s="471"/>
      <c r="H19" s="471"/>
      <c r="I19" s="471"/>
      <c r="J19" s="471"/>
      <c r="K19" s="471"/>
      <c r="L19" s="479">
        <v>181</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42661262</v>
      </c>
      <c r="BO19" s="420"/>
      <c r="BP19" s="420"/>
      <c r="BQ19" s="420"/>
      <c r="BR19" s="420"/>
      <c r="BS19" s="420"/>
      <c r="BT19" s="420"/>
      <c r="BU19" s="421"/>
      <c r="BV19" s="419">
        <v>41173588</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c r="A20" s="181"/>
      <c r="B20" s="469" t="s">
        <v>151</v>
      </c>
      <c r="C20" s="470"/>
      <c r="D20" s="470"/>
      <c r="E20" s="471"/>
      <c r="F20" s="471"/>
      <c r="G20" s="471"/>
      <c r="H20" s="471"/>
      <c r="I20" s="471"/>
      <c r="J20" s="471"/>
      <c r="K20" s="471"/>
      <c r="L20" s="479">
        <v>49204</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82119119</v>
      </c>
      <c r="BO22" s="449"/>
      <c r="BP22" s="449"/>
      <c r="BQ22" s="449"/>
      <c r="BR22" s="449"/>
      <c r="BS22" s="449"/>
      <c r="BT22" s="449"/>
      <c r="BU22" s="450"/>
      <c r="BV22" s="448">
        <v>84056428</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51945476</v>
      </c>
      <c r="BO23" s="420"/>
      <c r="BP23" s="420"/>
      <c r="BQ23" s="420"/>
      <c r="BR23" s="420"/>
      <c r="BS23" s="420"/>
      <c r="BT23" s="420"/>
      <c r="BU23" s="421"/>
      <c r="BV23" s="419">
        <v>54062412</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c r="A24" s="181"/>
      <c r="B24" s="398"/>
      <c r="C24" s="399"/>
      <c r="D24" s="400"/>
      <c r="E24" s="375" t="s">
        <v>161</v>
      </c>
      <c r="F24" s="376"/>
      <c r="G24" s="376"/>
      <c r="H24" s="376"/>
      <c r="I24" s="376"/>
      <c r="J24" s="376"/>
      <c r="K24" s="377"/>
      <c r="L24" s="372">
        <v>1</v>
      </c>
      <c r="M24" s="373"/>
      <c r="N24" s="373"/>
      <c r="O24" s="373"/>
      <c r="P24" s="374"/>
      <c r="Q24" s="372">
        <v>8970</v>
      </c>
      <c r="R24" s="373"/>
      <c r="S24" s="373"/>
      <c r="T24" s="373"/>
      <c r="U24" s="373"/>
      <c r="V24" s="374"/>
      <c r="W24" s="462"/>
      <c r="X24" s="399"/>
      <c r="Y24" s="400"/>
      <c r="Z24" s="375" t="s">
        <v>162</v>
      </c>
      <c r="AA24" s="376"/>
      <c r="AB24" s="376"/>
      <c r="AC24" s="376"/>
      <c r="AD24" s="376"/>
      <c r="AE24" s="376"/>
      <c r="AF24" s="376"/>
      <c r="AG24" s="377"/>
      <c r="AH24" s="372">
        <v>954</v>
      </c>
      <c r="AI24" s="373"/>
      <c r="AJ24" s="373"/>
      <c r="AK24" s="373"/>
      <c r="AL24" s="374"/>
      <c r="AM24" s="372">
        <v>3035628</v>
      </c>
      <c r="AN24" s="373"/>
      <c r="AO24" s="373"/>
      <c r="AP24" s="373"/>
      <c r="AQ24" s="373"/>
      <c r="AR24" s="374"/>
      <c r="AS24" s="372">
        <v>3182</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62849004</v>
      </c>
      <c r="BO24" s="420"/>
      <c r="BP24" s="420"/>
      <c r="BQ24" s="420"/>
      <c r="BR24" s="420"/>
      <c r="BS24" s="420"/>
      <c r="BT24" s="420"/>
      <c r="BU24" s="421"/>
      <c r="BV24" s="419">
        <v>62935345</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c r="A25" s="181"/>
      <c r="B25" s="398"/>
      <c r="C25" s="399"/>
      <c r="D25" s="400"/>
      <c r="E25" s="375" t="s">
        <v>164</v>
      </c>
      <c r="F25" s="376"/>
      <c r="G25" s="376"/>
      <c r="H25" s="376"/>
      <c r="I25" s="376"/>
      <c r="J25" s="376"/>
      <c r="K25" s="377"/>
      <c r="L25" s="372">
        <v>1</v>
      </c>
      <c r="M25" s="373"/>
      <c r="N25" s="373"/>
      <c r="O25" s="373"/>
      <c r="P25" s="374"/>
      <c r="Q25" s="372">
        <v>7210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17601568</v>
      </c>
      <c r="BO25" s="449"/>
      <c r="BP25" s="449"/>
      <c r="BQ25" s="449"/>
      <c r="BR25" s="449"/>
      <c r="BS25" s="449"/>
      <c r="BT25" s="449"/>
      <c r="BU25" s="450"/>
      <c r="BV25" s="448">
        <v>16587537</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c r="A26" s="181"/>
      <c r="B26" s="398"/>
      <c r="C26" s="399"/>
      <c r="D26" s="400"/>
      <c r="E26" s="375" t="s">
        <v>167</v>
      </c>
      <c r="F26" s="376"/>
      <c r="G26" s="376"/>
      <c r="H26" s="376"/>
      <c r="I26" s="376"/>
      <c r="J26" s="376"/>
      <c r="K26" s="377"/>
      <c r="L26" s="372">
        <v>1</v>
      </c>
      <c r="M26" s="373"/>
      <c r="N26" s="373"/>
      <c r="O26" s="373"/>
      <c r="P26" s="374"/>
      <c r="Q26" s="372">
        <v>6530</v>
      </c>
      <c r="R26" s="373"/>
      <c r="S26" s="373"/>
      <c r="T26" s="373"/>
      <c r="U26" s="373"/>
      <c r="V26" s="374"/>
      <c r="W26" s="462"/>
      <c r="X26" s="399"/>
      <c r="Y26" s="400"/>
      <c r="Z26" s="375" t="s">
        <v>168</v>
      </c>
      <c r="AA26" s="430"/>
      <c r="AB26" s="430"/>
      <c r="AC26" s="430"/>
      <c r="AD26" s="430"/>
      <c r="AE26" s="430"/>
      <c r="AF26" s="430"/>
      <c r="AG26" s="431"/>
      <c r="AH26" s="372">
        <v>10</v>
      </c>
      <c r="AI26" s="373"/>
      <c r="AJ26" s="373"/>
      <c r="AK26" s="373"/>
      <c r="AL26" s="374"/>
      <c r="AM26" s="372">
        <v>34060</v>
      </c>
      <c r="AN26" s="373"/>
      <c r="AO26" s="373"/>
      <c r="AP26" s="373"/>
      <c r="AQ26" s="373"/>
      <c r="AR26" s="374"/>
      <c r="AS26" s="372">
        <v>3406</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c r="A27" s="181"/>
      <c r="B27" s="398"/>
      <c r="C27" s="399"/>
      <c r="D27" s="400"/>
      <c r="E27" s="375" t="s">
        <v>170</v>
      </c>
      <c r="F27" s="376"/>
      <c r="G27" s="376"/>
      <c r="H27" s="376"/>
      <c r="I27" s="376"/>
      <c r="J27" s="376"/>
      <c r="K27" s="377"/>
      <c r="L27" s="372">
        <v>1</v>
      </c>
      <c r="M27" s="373"/>
      <c r="N27" s="373"/>
      <c r="O27" s="373"/>
      <c r="P27" s="374"/>
      <c r="Q27" s="372">
        <v>4900</v>
      </c>
      <c r="R27" s="373"/>
      <c r="S27" s="373"/>
      <c r="T27" s="373"/>
      <c r="U27" s="373"/>
      <c r="V27" s="374"/>
      <c r="W27" s="462"/>
      <c r="X27" s="399"/>
      <c r="Y27" s="400"/>
      <c r="Z27" s="375" t="s">
        <v>171</v>
      </c>
      <c r="AA27" s="376"/>
      <c r="AB27" s="376"/>
      <c r="AC27" s="376"/>
      <c r="AD27" s="376"/>
      <c r="AE27" s="376"/>
      <c r="AF27" s="376"/>
      <c r="AG27" s="377"/>
      <c r="AH27" s="372">
        <v>37</v>
      </c>
      <c r="AI27" s="373"/>
      <c r="AJ27" s="373"/>
      <c r="AK27" s="373"/>
      <c r="AL27" s="374"/>
      <c r="AM27" s="372">
        <v>134262</v>
      </c>
      <c r="AN27" s="373"/>
      <c r="AO27" s="373"/>
      <c r="AP27" s="373"/>
      <c r="AQ27" s="373"/>
      <c r="AR27" s="374"/>
      <c r="AS27" s="372">
        <v>3629</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c r="A28" s="181"/>
      <c r="B28" s="398"/>
      <c r="C28" s="399"/>
      <c r="D28" s="400"/>
      <c r="E28" s="375" t="s">
        <v>173</v>
      </c>
      <c r="F28" s="376"/>
      <c r="G28" s="376"/>
      <c r="H28" s="376"/>
      <c r="I28" s="376"/>
      <c r="J28" s="376"/>
      <c r="K28" s="377"/>
      <c r="L28" s="372">
        <v>1</v>
      </c>
      <c r="M28" s="373"/>
      <c r="N28" s="373"/>
      <c r="O28" s="373"/>
      <c r="P28" s="374"/>
      <c r="Q28" s="372">
        <v>4460</v>
      </c>
      <c r="R28" s="373"/>
      <c r="S28" s="373"/>
      <c r="T28" s="373"/>
      <c r="U28" s="373"/>
      <c r="V28" s="374"/>
      <c r="W28" s="462"/>
      <c r="X28" s="399"/>
      <c r="Y28" s="400"/>
      <c r="Z28" s="375" t="s">
        <v>174</v>
      </c>
      <c r="AA28" s="376"/>
      <c r="AB28" s="376"/>
      <c r="AC28" s="376"/>
      <c r="AD28" s="376"/>
      <c r="AE28" s="376"/>
      <c r="AF28" s="376"/>
      <c r="AG28" s="377"/>
      <c r="AH28" s="372">
        <v>3</v>
      </c>
      <c r="AI28" s="373"/>
      <c r="AJ28" s="373"/>
      <c r="AK28" s="373"/>
      <c r="AL28" s="374"/>
      <c r="AM28" s="372">
        <v>6768</v>
      </c>
      <c r="AN28" s="373"/>
      <c r="AO28" s="373"/>
      <c r="AP28" s="373"/>
      <c r="AQ28" s="373"/>
      <c r="AR28" s="374"/>
      <c r="AS28" s="372">
        <v>2256</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3465329</v>
      </c>
      <c r="BO28" s="449"/>
      <c r="BP28" s="449"/>
      <c r="BQ28" s="449"/>
      <c r="BR28" s="449"/>
      <c r="BS28" s="449"/>
      <c r="BT28" s="449"/>
      <c r="BU28" s="450"/>
      <c r="BV28" s="448">
        <v>3459435</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c r="A29" s="181"/>
      <c r="B29" s="398"/>
      <c r="C29" s="399"/>
      <c r="D29" s="400"/>
      <c r="E29" s="375" t="s">
        <v>176</v>
      </c>
      <c r="F29" s="376"/>
      <c r="G29" s="376"/>
      <c r="H29" s="376"/>
      <c r="I29" s="376"/>
      <c r="J29" s="376"/>
      <c r="K29" s="377"/>
      <c r="L29" s="372">
        <v>26</v>
      </c>
      <c r="M29" s="373"/>
      <c r="N29" s="373"/>
      <c r="O29" s="373"/>
      <c r="P29" s="374"/>
      <c r="Q29" s="372">
        <v>4180</v>
      </c>
      <c r="R29" s="373"/>
      <c r="S29" s="373"/>
      <c r="T29" s="373"/>
      <c r="U29" s="373"/>
      <c r="V29" s="374"/>
      <c r="W29" s="463"/>
      <c r="X29" s="464"/>
      <c r="Y29" s="465"/>
      <c r="Z29" s="375" t="s">
        <v>177</v>
      </c>
      <c r="AA29" s="376"/>
      <c r="AB29" s="376"/>
      <c r="AC29" s="376"/>
      <c r="AD29" s="376"/>
      <c r="AE29" s="376"/>
      <c r="AF29" s="376"/>
      <c r="AG29" s="377"/>
      <c r="AH29" s="372">
        <v>994</v>
      </c>
      <c r="AI29" s="373"/>
      <c r="AJ29" s="373"/>
      <c r="AK29" s="373"/>
      <c r="AL29" s="374"/>
      <c r="AM29" s="372">
        <v>3176658</v>
      </c>
      <c r="AN29" s="373"/>
      <c r="AO29" s="373"/>
      <c r="AP29" s="373"/>
      <c r="AQ29" s="373"/>
      <c r="AR29" s="374"/>
      <c r="AS29" s="372">
        <v>3196</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3123766</v>
      </c>
      <c r="BO29" s="420"/>
      <c r="BP29" s="420"/>
      <c r="BQ29" s="420"/>
      <c r="BR29" s="420"/>
      <c r="BS29" s="420"/>
      <c r="BT29" s="420"/>
      <c r="BU29" s="421"/>
      <c r="BV29" s="419">
        <v>3046142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4678544</v>
      </c>
      <c r="BO30" s="454"/>
      <c r="BP30" s="454"/>
      <c r="BQ30" s="454"/>
      <c r="BR30" s="454"/>
      <c r="BS30" s="454"/>
      <c r="BT30" s="454"/>
      <c r="BU30" s="455"/>
      <c r="BV30" s="453">
        <v>4962992</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10</v>
      </c>
      <c r="BF34" s="367"/>
      <c r="BG34" s="368" t="str">
        <f>IF('各会計、関係団体の財政状況及び健全化判断比率'!B34="","",'各会計、関係団体の財政状況及び健全化判断比率'!B34)</f>
        <v>農業集落排水処理施設事業特別会計</v>
      </c>
      <c r="BH34" s="368"/>
      <c r="BI34" s="368"/>
      <c r="BJ34" s="368"/>
      <c r="BK34" s="368"/>
      <c r="BL34" s="368"/>
      <c r="BM34" s="368"/>
      <c r="BN34" s="368"/>
      <c r="BO34" s="368"/>
      <c r="BP34" s="368"/>
      <c r="BQ34" s="368"/>
      <c r="BR34" s="368"/>
      <c r="BS34" s="368"/>
      <c r="BT34" s="368"/>
      <c r="BU34" s="368"/>
      <c r="BV34" s="181"/>
      <c r="BW34" s="367">
        <f>IF(BY34="","",MAX(C34:D43,U34:V43,AM34:AN43,BE34:BF43)+1)</f>
        <v>12</v>
      </c>
      <c r="BX34" s="367"/>
      <c r="BY34" s="368" t="str">
        <f>IF('各会計、関係団体の財政状況及び健全化判断比率'!B68="","",'各会計、関係団体の財政状況及び健全化判断比率'!B68)</f>
        <v>熊本県市町村総合事務組合</v>
      </c>
      <c r="BZ34" s="368"/>
      <c r="CA34" s="368"/>
      <c r="CB34" s="368"/>
      <c r="CC34" s="368"/>
      <c r="CD34" s="368"/>
      <c r="CE34" s="368"/>
      <c r="CF34" s="368"/>
      <c r="CG34" s="368"/>
      <c r="CH34" s="368"/>
      <c r="CI34" s="368"/>
      <c r="CJ34" s="368"/>
      <c r="CK34" s="368"/>
      <c r="CL34" s="368"/>
      <c r="CM34" s="368"/>
      <c r="CN34" s="181"/>
      <c r="CO34" s="367">
        <f>IF(CQ34="","",MAX(C34:D43,U34:V43,AM34:AN43,BE34:BF43,BW34:BX43)+1)</f>
        <v>19</v>
      </c>
      <c r="CP34" s="367"/>
      <c r="CQ34" s="368" t="str">
        <f>IF('各会計、関係団体の財政状況及び健全化判断比率'!BS7="","",'各会計、関係団体の財政状況及び健全化判断比率'!BS7)</f>
        <v>八代市給食会</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c r="A35" s="181"/>
      <c r="B35" s="205"/>
      <c r="C35" s="367">
        <f>IF(E35="","",C34+1)</f>
        <v>2</v>
      </c>
      <c r="D35" s="367"/>
      <c r="E35" s="368" t="str">
        <f>IF('各会計、関係団体の財政状況及び健全化判断比率'!B8="","",'各会計、関係団体の財政状況及び健全化判断比率'!B8)</f>
        <v>ケーブルテレビ事業特別会計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IF('各会計、関係団体の財政状況及び健全化判断比率'!B32="","",'各会計、関係団体の財政状況及び健全化判断比率'!B32)</f>
        <v>簡易水道事業会計</v>
      </c>
      <c r="AP35" s="368"/>
      <c r="AQ35" s="368"/>
      <c r="AR35" s="368"/>
      <c r="AS35" s="368"/>
      <c r="AT35" s="368"/>
      <c r="AU35" s="368"/>
      <c r="AV35" s="368"/>
      <c r="AW35" s="368"/>
      <c r="AX35" s="368"/>
      <c r="AY35" s="368"/>
      <c r="AZ35" s="368"/>
      <c r="BA35" s="368"/>
      <c r="BB35" s="368"/>
      <c r="BC35" s="368"/>
      <c r="BD35" s="181"/>
      <c r="BE35" s="367">
        <f t="shared" ref="BE35:BE43" si="1">IF(BG35="","",BE34+1)</f>
        <v>11</v>
      </c>
      <c r="BF35" s="367"/>
      <c r="BG35" s="368" t="str">
        <f>IF('各会計、関係団体の財政状況及び健全化判断比率'!B35="","",'各会計、関係団体の財政状況及び健全化判断比率'!B35)</f>
        <v>公共浄化槽等整備推進事業特別会計</v>
      </c>
      <c r="BH35" s="368"/>
      <c r="BI35" s="368"/>
      <c r="BJ35" s="368"/>
      <c r="BK35" s="368"/>
      <c r="BL35" s="368"/>
      <c r="BM35" s="368"/>
      <c r="BN35" s="368"/>
      <c r="BO35" s="368"/>
      <c r="BP35" s="368"/>
      <c r="BQ35" s="368"/>
      <c r="BR35" s="368"/>
      <c r="BS35" s="368"/>
      <c r="BT35" s="368"/>
      <c r="BU35" s="368"/>
      <c r="BV35" s="181"/>
      <c r="BW35" s="367">
        <f t="shared" ref="BW35:BW43" si="2">IF(BY35="","",BW34+1)</f>
        <v>13</v>
      </c>
      <c r="BX35" s="367"/>
      <c r="BY35" s="368" t="str">
        <f>IF('各会計、関係団体の財政状況及び健全化判断比率'!B69="","",'各会計、関係団体の財政状況及び健全化判断比率'!B69)</f>
        <v>氷川町及び八代市中学校組合</v>
      </c>
      <c r="BZ35" s="368"/>
      <c r="CA35" s="368"/>
      <c r="CB35" s="368"/>
      <c r="CC35" s="368"/>
      <c r="CD35" s="368"/>
      <c r="CE35" s="368"/>
      <c r="CF35" s="368"/>
      <c r="CG35" s="368"/>
      <c r="CH35" s="368"/>
      <c r="CI35" s="368"/>
      <c r="CJ35" s="368"/>
      <c r="CK35" s="368"/>
      <c r="CL35" s="368"/>
      <c r="CM35" s="368"/>
      <c r="CN35" s="181"/>
      <c r="CO35" s="367">
        <f t="shared" ref="CO35:CO43" si="3">IF(CQ35="","",CO34+1)</f>
        <v>20</v>
      </c>
      <c r="CP35" s="367"/>
      <c r="CQ35" s="368" t="str">
        <f>IF('各会計、関係団体の財政状況及び健全化判断比率'!BS8="","",'各会計、関係団体の財政状況及び健全化判断比率'!BS8)</f>
        <v>サンライフ八代</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c r="A36" s="181"/>
      <c r="B36" s="205"/>
      <c r="C36" s="367">
        <f>IF(E36="","",C35+1)</f>
        <v>3</v>
      </c>
      <c r="D36" s="367"/>
      <c r="E36" s="368" t="str">
        <f>IF('各会計、関係団体の財政状況及び健全化判断比率'!B9="","",'各会計、関係団体の財政状況及び健全化判断比率'!B9)</f>
        <v>診療所特別会計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介護保険特別会計</v>
      </c>
      <c r="X36" s="368"/>
      <c r="Y36" s="368"/>
      <c r="Z36" s="368"/>
      <c r="AA36" s="368"/>
      <c r="AB36" s="368"/>
      <c r="AC36" s="368"/>
      <c r="AD36" s="368"/>
      <c r="AE36" s="368"/>
      <c r="AF36" s="368"/>
      <c r="AG36" s="368"/>
      <c r="AH36" s="368"/>
      <c r="AI36" s="368"/>
      <c r="AJ36" s="368"/>
      <c r="AK36" s="368"/>
      <c r="AL36" s="181"/>
      <c r="AM36" s="367">
        <f t="shared" si="0"/>
        <v>9</v>
      </c>
      <c r="AN36" s="367"/>
      <c r="AO36" s="368" t="str">
        <f>IF('各会計、関係団体の財政状況及び健全化判断比率'!B33="","",'各会計、関係団体の財政状況及び健全化判断比率'!B33)</f>
        <v>下水道事業会計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14</v>
      </c>
      <c r="BX36" s="367"/>
      <c r="BY36" s="368" t="str">
        <f>IF('各会計、関係団体の財政状況及び健全化判断比率'!B70="","",'各会計、関係団体の財政状況及び健全化判断比率'!B70)</f>
        <v>八代広域行政事務組合</v>
      </c>
      <c r="BZ36" s="368"/>
      <c r="CA36" s="368"/>
      <c r="CB36" s="368"/>
      <c r="CC36" s="368"/>
      <c r="CD36" s="368"/>
      <c r="CE36" s="368"/>
      <c r="CF36" s="368"/>
      <c r="CG36" s="368"/>
      <c r="CH36" s="368"/>
      <c r="CI36" s="368"/>
      <c r="CJ36" s="368"/>
      <c r="CK36" s="368"/>
      <c r="CL36" s="368"/>
      <c r="CM36" s="368"/>
      <c r="CN36" s="181"/>
      <c r="CO36" s="367">
        <f t="shared" si="3"/>
        <v>21</v>
      </c>
      <c r="CP36" s="367"/>
      <c r="CQ36" s="368" t="str">
        <f>IF('各会計、関係団体の財政状況及び健全化判断比率'!BS9="","",'各会計、関係団体の財政状況及び健全化判断比率'!BS9)</f>
        <v>さかもと温泉センター</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15</v>
      </c>
      <c r="BX37" s="367"/>
      <c r="BY37" s="368" t="str">
        <f>IF('各会計、関係団体の財政状況及び健全化判断比率'!B71="","",'各会計、関係団体の財政状況及び健全化判断比率'!B71)</f>
        <v>八代生活環境事務組合（一般会計）</v>
      </c>
      <c r="BZ37" s="368"/>
      <c r="CA37" s="368"/>
      <c r="CB37" s="368"/>
      <c r="CC37" s="368"/>
      <c r="CD37" s="368"/>
      <c r="CE37" s="368"/>
      <c r="CF37" s="368"/>
      <c r="CG37" s="368"/>
      <c r="CH37" s="368"/>
      <c r="CI37" s="368"/>
      <c r="CJ37" s="368"/>
      <c r="CK37" s="368"/>
      <c r="CL37" s="368"/>
      <c r="CM37" s="368"/>
      <c r="CN37" s="181"/>
      <c r="CO37" s="367">
        <f t="shared" si="3"/>
        <v>22</v>
      </c>
      <c r="CP37" s="367"/>
      <c r="CQ37" s="368" t="str">
        <f>IF('各会計、関係団体の財政状況及び健全化判断比率'!BS10="","",'各会計、関係団体の財政状況及び健全化判断比率'!BS10)</f>
        <v>いずみ</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16</v>
      </c>
      <c r="BX38" s="367"/>
      <c r="BY38" s="368" t="str">
        <f>IF('各会計、関係団体の財政状況及び健全化判断比率'!B72="","",'各会計、関係団体の財政状況及び健全化判断比率'!B72)</f>
        <v>八代生活環境事務組合（水道事業会計）</v>
      </c>
      <c r="BZ38" s="368"/>
      <c r="CA38" s="368"/>
      <c r="CB38" s="368"/>
      <c r="CC38" s="368"/>
      <c r="CD38" s="368"/>
      <c r="CE38" s="368"/>
      <c r="CF38" s="368"/>
      <c r="CG38" s="368"/>
      <c r="CH38" s="368"/>
      <c r="CI38" s="368"/>
      <c r="CJ38" s="368"/>
      <c r="CK38" s="368"/>
      <c r="CL38" s="368"/>
      <c r="CM38" s="368"/>
      <c r="CN38" s="181"/>
      <c r="CO38" s="367">
        <f t="shared" si="3"/>
        <v>23</v>
      </c>
      <c r="CP38" s="367"/>
      <c r="CQ38" s="368" t="str">
        <f>IF('各会計、関係団体の財政状況及び健全化判断比率'!BS11="","",'各会計、関係団体の財政状況及び健全化判断比率'!BS11)</f>
        <v>東陽地区ふるさと公社</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17</v>
      </c>
      <c r="BX39" s="367"/>
      <c r="BY39" s="368" t="str">
        <f>IF('各会計、関係団体の財政状況及び健全化判断比率'!B73="","",'各会計、関係団体の財政状況及び健全化判断比率'!B73)</f>
        <v>熊本県後期高齢者医療広域連合（一般会計）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18</v>
      </c>
      <c r="BX40" s="367"/>
      <c r="BY40" s="368" t="str">
        <f>IF('各会計、関係団体の財政状況及び健全化判断比率'!B74="","",'各会計、関係団体の財政状況及び健全化判断比率'!B74)</f>
        <v>熊本県後期高齢者医療広域連合（後期高齢者医療特別会計）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row r="55" spans="5:113"/>
    <row r="56" spans="5:113"/>
  </sheetData>
  <sheetProtection algorithmName="SHA-512" hashValue="UL+PES52Ez4rDhR8V4chmoejNuqcdNpMFvq8hIFDCKprR1XboJ842OFo/8HTaGnPXZJPIofx6APecWAw70Dtcw==" saltValue="W/6s1ACopq5aCZqxkzgaO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c r="B5" s="679" t="s">
        <v>215</v>
      </c>
      <c r="C5" s="680"/>
      <c r="D5" s="680"/>
      <c r="E5" s="680"/>
      <c r="F5" s="680"/>
      <c r="G5" s="680"/>
      <c r="H5" s="680"/>
      <c r="I5" s="680"/>
      <c r="J5" s="680"/>
      <c r="K5" s="680"/>
      <c r="L5" s="680"/>
      <c r="M5" s="680"/>
      <c r="N5" s="680"/>
      <c r="O5" s="680"/>
      <c r="P5" s="680"/>
      <c r="Q5" s="681"/>
      <c r="R5" s="676">
        <v>16156100</v>
      </c>
      <c r="S5" s="677"/>
      <c r="T5" s="677"/>
      <c r="U5" s="677"/>
      <c r="V5" s="677"/>
      <c r="W5" s="677"/>
      <c r="X5" s="677"/>
      <c r="Y5" s="702"/>
      <c r="Z5" s="715">
        <v>23.2</v>
      </c>
      <c r="AA5" s="715"/>
      <c r="AB5" s="715"/>
      <c r="AC5" s="715"/>
      <c r="AD5" s="716">
        <v>16156100</v>
      </c>
      <c r="AE5" s="716"/>
      <c r="AF5" s="716"/>
      <c r="AG5" s="716"/>
      <c r="AH5" s="716"/>
      <c r="AI5" s="716"/>
      <c r="AJ5" s="716"/>
      <c r="AK5" s="716"/>
      <c r="AL5" s="703">
        <v>46</v>
      </c>
      <c r="AM5" s="685"/>
      <c r="AN5" s="685"/>
      <c r="AO5" s="704"/>
      <c r="AP5" s="679" t="s">
        <v>216</v>
      </c>
      <c r="AQ5" s="680"/>
      <c r="AR5" s="680"/>
      <c r="AS5" s="680"/>
      <c r="AT5" s="680"/>
      <c r="AU5" s="680"/>
      <c r="AV5" s="680"/>
      <c r="AW5" s="680"/>
      <c r="AX5" s="680"/>
      <c r="AY5" s="680"/>
      <c r="AZ5" s="680"/>
      <c r="BA5" s="680"/>
      <c r="BB5" s="680"/>
      <c r="BC5" s="680"/>
      <c r="BD5" s="680"/>
      <c r="BE5" s="680"/>
      <c r="BF5" s="681"/>
      <c r="BG5" s="621">
        <v>16143410</v>
      </c>
      <c r="BH5" s="622"/>
      <c r="BI5" s="622"/>
      <c r="BJ5" s="622"/>
      <c r="BK5" s="622"/>
      <c r="BL5" s="622"/>
      <c r="BM5" s="622"/>
      <c r="BN5" s="623"/>
      <c r="BO5" s="659">
        <v>99.9</v>
      </c>
      <c r="BP5" s="659"/>
      <c r="BQ5" s="659"/>
      <c r="BR5" s="659"/>
      <c r="BS5" s="660">
        <v>1329703</v>
      </c>
      <c r="BT5" s="660"/>
      <c r="BU5" s="660"/>
      <c r="BV5" s="660"/>
      <c r="BW5" s="660"/>
      <c r="BX5" s="660"/>
      <c r="BY5" s="660"/>
      <c r="BZ5" s="660"/>
      <c r="CA5" s="660"/>
      <c r="CB5" s="698"/>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c r="B6" s="618" t="s">
        <v>220</v>
      </c>
      <c r="C6" s="619"/>
      <c r="D6" s="619"/>
      <c r="E6" s="619"/>
      <c r="F6" s="619"/>
      <c r="G6" s="619"/>
      <c r="H6" s="619"/>
      <c r="I6" s="619"/>
      <c r="J6" s="619"/>
      <c r="K6" s="619"/>
      <c r="L6" s="619"/>
      <c r="M6" s="619"/>
      <c r="N6" s="619"/>
      <c r="O6" s="619"/>
      <c r="P6" s="619"/>
      <c r="Q6" s="620"/>
      <c r="R6" s="621">
        <v>635550</v>
      </c>
      <c r="S6" s="622"/>
      <c r="T6" s="622"/>
      <c r="U6" s="622"/>
      <c r="V6" s="622"/>
      <c r="W6" s="622"/>
      <c r="X6" s="622"/>
      <c r="Y6" s="623"/>
      <c r="Z6" s="659">
        <v>0.9</v>
      </c>
      <c r="AA6" s="659"/>
      <c r="AB6" s="659"/>
      <c r="AC6" s="659"/>
      <c r="AD6" s="660">
        <v>635550</v>
      </c>
      <c r="AE6" s="660"/>
      <c r="AF6" s="660"/>
      <c r="AG6" s="660"/>
      <c r="AH6" s="660"/>
      <c r="AI6" s="660"/>
      <c r="AJ6" s="660"/>
      <c r="AK6" s="660"/>
      <c r="AL6" s="624">
        <v>1.8</v>
      </c>
      <c r="AM6" s="625"/>
      <c r="AN6" s="625"/>
      <c r="AO6" s="661"/>
      <c r="AP6" s="618" t="s">
        <v>221</v>
      </c>
      <c r="AQ6" s="619"/>
      <c r="AR6" s="619"/>
      <c r="AS6" s="619"/>
      <c r="AT6" s="619"/>
      <c r="AU6" s="619"/>
      <c r="AV6" s="619"/>
      <c r="AW6" s="619"/>
      <c r="AX6" s="619"/>
      <c r="AY6" s="619"/>
      <c r="AZ6" s="619"/>
      <c r="BA6" s="619"/>
      <c r="BB6" s="619"/>
      <c r="BC6" s="619"/>
      <c r="BD6" s="619"/>
      <c r="BE6" s="619"/>
      <c r="BF6" s="620"/>
      <c r="BG6" s="621">
        <v>16143410</v>
      </c>
      <c r="BH6" s="622"/>
      <c r="BI6" s="622"/>
      <c r="BJ6" s="622"/>
      <c r="BK6" s="622"/>
      <c r="BL6" s="622"/>
      <c r="BM6" s="622"/>
      <c r="BN6" s="623"/>
      <c r="BO6" s="659">
        <v>99.9</v>
      </c>
      <c r="BP6" s="659"/>
      <c r="BQ6" s="659"/>
      <c r="BR6" s="659"/>
      <c r="BS6" s="660">
        <v>1329703</v>
      </c>
      <c r="BT6" s="660"/>
      <c r="BU6" s="660"/>
      <c r="BV6" s="660"/>
      <c r="BW6" s="660"/>
      <c r="BX6" s="660"/>
      <c r="BY6" s="660"/>
      <c r="BZ6" s="660"/>
      <c r="CA6" s="660"/>
      <c r="CB6" s="698"/>
      <c r="CD6" s="679" t="s">
        <v>222</v>
      </c>
      <c r="CE6" s="680"/>
      <c r="CF6" s="680"/>
      <c r="CG6" s="680"/>
      <c r="CH6" s="680"/>
      <c r="CI6" s="680"/>
      <c r="CJ6" s="680"/>
      <c r="CK6" s="680"/>
      <c r="CL6" s="680"/>
      <c r="CM6" s="680"/>
      <c r="CN6" s="680"/>
      <c r="CO6" s="680"/>
      <c r="CP6" s="680"/>
      <c r="CQ6" s="681"/>
      <c r="CR6" s="621">
        <v>347390</v>
      </c>
      <c r="CS6" s="622"/>
      <c r="CT6" s="622"/>
      <c r="CU6" s="622"/>
      <c r="CV6" s="622"/>
      <c r="CW6" s="622"/>
      <c r="CX6" s="622"/>
      <c r="CY6" s="623"/>
      <c r="CZ6" s="703">
        <v>0.5</v>
      </c>
      <c r="DA6" s="685"/>
      <c r="DB6" s="685"/>
      <c r="DC6" s="705"/>
      <c r="DD6" s="627" t="s">
        <v>122</v>
      </c>
      <c r="DE6" s="622"/>
      <c r="DF6" s="622"/>
      <c r="DG6" s="622"/>
      <c r="DH6" s="622"/>
      <c r="DI6" s="622"/>
      <c r="DJ6" s="622"/>
      <c r="DK6" s="622"/>
      <c r="DL6" s="622"/>
      <c r="DM6" s="622"/>
      <c r="DN6" s="622"/>
      <c r="DO6" s="622"/>
      <c r="DP6" s="623"/>
      <c r="DQ6" s="627">
        <v>347390</v>
      </c>
      <c r="DR6" s="622"/>
      <c r="DS6" s="622"/>
      <c r="DT6" s="622"/>
      <c r="DU6" s="622"/>
      <c r="DV6" s="622"/>
      <c r="DW6" s="622"/>
      <c r="DX6" s="622"/>
      <c r="DY6" s="622"/>
      <c r="DZ6" s="622"/>
      <c r="EA6" s="622"/>
      <c r="EB6" s="622"/>
      <c r="EC6" s="658"/>
    </row>
    <row r="7" spans="2:143" ht="11.25" customHeight="1">
      <c r="B7" s="618" t="s">
        <v>223</v>
      </c>
      <c r="C7" s="619"/>
      <c r="D7" s="619"/>
      <c r="E7" s="619"/>
      <c r="F7" s="619"/>
      <c r="G7" s="619"/>
      <c r="H7" s="619"/>
      <c r="I7" s="619"/>
      <c r="J7" s="619"/>
      <c r="K7" s="619"/>
      <c r="L7" s="619"/>
      <c r="M7" s="619"/>
      <c r="N7" s="619"/>
      <c r="O7" s="619"/>
      <c r="P7" s="619"/>
      <c r="Q7" s="620"/>
      <c r="R7" s="621">
        <v>2907</v>
      </c>
      <c r="S7" s="622"/>
      <c r="T7" s="622"/>
      <c r="U7" s="622"/>
      <c r="V7" s="622"/>
      <c r="W7" s="622"/>
      <c r="X7" s="622"/>
      <c r="Y7" s="623"/>
      <c r="Z7" s="659">
        <v>0</v>
      </c>
      <c r="AA7" s="659"/>
      <c r="AB7" s="659"/>
      <c r="AC7" s="659"/>
      <c r="AD7" s="660">
        <v>2907</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5948024</v>
      </c>
      <c r="BH7" s="622"/>
      <c r="BI7" s="622"/>
      <c r="BJ7" s="622"/>
      <c r="BK7" s="622"/>
      <c r="BL7" s="622"/>
      <c r="BM7" s="622"/>
      <c r="BN7" s="623"/>
      <c r="BO7" s="659">
        <v>36.799999999999997</v>
      </c>
      <c r="BP7" s="659"/>
      <c r="BQ7" s="659"/>
      <c r="BR7" s="659"/>
      <c r="BS7" s="660">
        <v>211463</v>
      </c>
      <c r="BT7" s="660"/>
      <c r="BU7" s="660"/>
      <c r="BV7" s="660"/>
      <c r="BW7" s="660"/>
      <c r="BX7" s="660"/>
      <c r="BY7" s="660"/>
      <c r="BZ7" s="660"/>
      <c r="CA7" s="660"/>
      <c r="CB7" s="698"/>
      <c r="CD7" s="618" t="s">
        <v>225</v>
      </c>
      <c r="CE7" s="619"/>
      <c r="CF7" s="619"/>
      <c r="CG7" s="619"/>
      <c r="CH7" s="619"/>
      <c r="CI7" s="619"/>
      <c r="CJ7" s="619"/>
      <c r="CK7" s="619"/>
      <c r="CL7" s="619"/>
      <c r="CM7" s="619"/>
      <c r="CN7" s="619"/>
      <c r="CO7" s="619"/>
      <c r="CP7" s="619"/>
      <c r="CQ7" s="620"/>
      <c r="CR7" s="621">
        <v>8180909</v>
      </c>
      <c r="CS7" s="622"/>
      <c r="CT7" s="622"/>
      <c r="CU7" s="622"/>
      <c r="CV7" s="622"/>
      <c r="CW7" s="622"/>
      <c r="CX7" s="622"/>
      <c r="CY7" s="623"/>
      <c r="CZ7" s="659">
        <v>12.1</v>
      </c>
      <c r="DA7" s="659"/>
      <c r="DB7" s="659"/>
      <c r="DC7" s="659"/>
      <c r="DD7" s="627">
        <v>374006</v>
      </c>
      <c r="DE7" s="622"/>
      <c r="DF7" s="622"/>
      <c r="DG7" s="622"/>
      <c r="DH7" s="622"/>
      <c r="DI7" s="622"/>
      <c r="DJ7" s="622"/>
      <c r="DK7" s="622"/>
      <c r="DL7" s="622"/>
      <c r="DM7" s="622"/>
      <c r="DN7" s="622"/>
      <c r="DO7" s="622"/>
      <c r="DP7" s="623"/>
      <c r="DQ7" s="627">
        <v>4672661</v>
      </c>
      <c r="DR7" s="622"/>
      <c r="DS7" s="622"/>
      <c r="DT7" s="622"/>
      <c r="DU7" s="622"/>
      <c r="DV7" s="622"/>
      <c r="DW7" s="622"/>
      <c r="DX7" s="622"/>
      <c r="DY7" s="622"/>
      <c r="DZ7" s="622"/>
      <c r="EA7" s="622"/>
      <c r="EB7" s="622"/>
      <c r="EC7" s="658"/>
    </row>
    <row r="8" spans="2:143" ht="11.25" customHeight="1">
      <c r="B8" s="618" t="s">
        <v>226</v>
      </c>
      <c r="C8" s="619"/>
      <c r="D8" s="619"/>
      <c r="E8" s="619"/>
      <c r="F8" s="619"/>
      <c r="G8" s="619"/>
      <c r="H8" s="619"/>
      <c r="I8" s="619"/>
      <c r="J8" s="619"/>
      <c r="K8" s="619"/>
      <c r="L8" s="619"/>
      <c r="M8" s="619"/>
      <c r="N8" s="619"/>
      <c r="O8" s="619"/>
      <c r="P8" s="619"/>
      <c r="Q8" s="620"/>
      <c r="R8" s="621">
        <v>44125</v>
      </c>
      <c r="S8" s="622"/>
      <c r="T8" s="622"/>
      <c r="U8" s="622"/>
      <c r="V8" s="622"/>
      <c r="W8" s="622"/>
      <c r="X8" s="622"/>
      <c r="Y8" s="623"/>
      <c r="Z8" s="659">
        <v>0.1</v>
      </c>
      <c r="AA8" s="659"/>
      <c r="AB8" s="659"/>
      <c r="AC8" s="659"/>
      <c r="AD8" s="660">
        <v>44125</v>
      </c>
      <c r="AE8" s="660"/>
      <c r="AF8" s="660"/>
      <c r="AG8" s="660"/>
      <c r="AH8" s="660"/>
      <c r="AI8" s="660"/>
      <c r="AJ8" s="660"/>
      <c r="AK8" s="660"/>
      <c r="AL8" s="624">
        <v>0.1</v>
      </c>
      <c r="AM8" s="625"/>
      <c r="AN8" s="625"/>
      <c r="AO8" s="661"/>
      <c r="AP8" s="618" t="s">
        <v>227</v>
      </c>
      <c r="AQ8" s="619"/>
      <c r="AR8" s="619"/>
      <c r="AS8" s="619"/>
      <c r="AT8" s="619"/>
      <c r="AU8" s="619"/>
      <c r="AV8" s="619"/>
      <c r="AW8" s="619"/>
      <c r="AX8" s="619"/>
      <c r="AY8" s="619"/>
      <c r="AZ8" s="619"/>
      <c r="BA8" s="619"/>
      <c r="BB8" s="619"/>
      <c r="BC8" s="619"/>
      <c r="BD8" s="619"/>
      <c r="BE8" s="619"/>
      <c r="BF8" s="620"/>
      <c r="BG8" s="621">
        <v>204334</v>
      </c>
      <c r="BH8" s="622"/>
      <c r="BI8" s="622"/>
      <c r="BJ8" s="622"/>
      <c r="BK8" s="622"/>
      <c r="BL8" s="622"/>
      <c r="BM8" s="622"/>
      <c r="BN8" s="623"/>
      <c r="BO8" s="659">
        <v>1.3</v>
      </c>
      <c r="BP8" s="659"/>
      <c r="BQ8" s="659"/>
      <c r="BR8" s="659"/>
      <c r="BS8" s="660" t="s">
        <v>122</v>
      </c>
      <c r="BT8" s="660"/>
      <c r="BU8" s="660"/>
      <c r="BV8" s="660"/>
      <c r="BW8" s="660"/>
      <c r="BX8" s="660"/>
      <c r="BY8" s="660"/>
      <c r="BZ8" s="660"/>
      <c r="CA8" s="660"/>
      <c r="CB8" s="698"/>
      <c r="CD8" s="618" t="s">
        <v>228</v>
      </c>
      <c r="CE8" s="619"/>
      <c r="CF8" s="619"/>
      <c r="CG8" s="619"/>
      <c r="CH8" s="619"/>
      <c r="CI8" s="619"/>
      <c r="CJ8" s="619"/>
      <c r="CK8" s="619"/>
      <c r="CL8" s="619"/>
      <c r="CM8" s="619"/>
      <c r="CN8" s="619"/>
      <c r="CO8" s="619"/>
      <c r="CP8" s="619"/>
      <c r="CQ8" s="620"/>
      <c r="CR8" s="621">
        <v>27168575</v>
      </c>
      <c r="CS8" s="622"/>
      <c r="CT8" s="622"/>
      <c r="CU8" s="622"/>
      <c r="CV8" s="622"/>
      <c r="CW8" s="622"/>
      <c r="CX8" s="622"/>
      <c r="CY8" s="623"/>
      <c r="CZ8" s="659">
        <v>40.299999999999997</v>
      </c>
      <c r="DA8" s="659"/>
      <c r="DB8" s="659"/>
      <c r="DC8" s="659"/>
      <c r="DD8" s="627">
        <v>329766</v>
      </c>
      <c r="DE8" s="622"/>
      <c r="DF8" s="622"/>
      <c r="DG8" s="622"/>
      <c r="DH8" s="622"/>
      <c r="DI8" s="622"/>
      <c r="DJ8" s="622"/>
      <c r="DK8" s="622"/>
      <c r="DL8" s="622"/>
      <c r="DM8" s="622"/>
      <c r="DN8" s="622"/>
      <c r="DO8" s="622"/>
      <c r="DP8" s="623"/>
      <c r="DQ8" s="627">
        <v>13737179</v>
      </c>
      <c r="DR8" s="622"/>
      <c r="DS8" s="622"/>
      <c r="DT8" s="622"/>
      <c r="DU8" s="622"/>
      <c r="DV8" s="622"/>
      <c r="DW8" s="622"/>
      <c r="DX8" s="622"/>
      <c r="DY8" s="622"/>
      <c r="DZ8" s="622"/>
      <c r="EA8" s="622"/>
      <c r="EB8" s="622"/>
      <c r="EC8" s="658"/>
    </row>
    <row r="9" spans="2:143" ht="11.25" customHeight="1">
      <c r="B9" s="618" t="s">
        <v>229</v>
      </c>
      <c r="C9" s="619"/>
      <c r="D9" s="619"/>
      <c r="E9" s="619"/>
      <c r="F9" s="619"/>
      <c r="G9" s="619"/>
      <c r="H9" s="619"/>
      <c r="I9" s="619"/>
      <c r="J9" s="619"/>
      <c r="K9" s="619"/>
      <c r="L9" s="619"/>
      <c r="M9" s="619"/>
      <c r="N9" s="619"/>
      <c r="O9" s="619"/>
      <c r="P9" s="619"/>
      <c r="Q9" s="620"/>
      <c r="R9" s="621">
        <v>45285</v>
      </c>
      <c r="S9" s="622"/>
      <c r="T9" s="622"/>
      <c r="U9" s="622"/>
      <c r="V9" s="622"/>
      <c r="W9" s="622"/>
      <c r="X9" s="622"/>
      <c r="Y9" s="623"/>
      <c r="Z9" s="659">
        <v>0.1</v>
      </c>
      <c r="AA9" s="659"/>
      <c r="AB9" s="659"/>
      <c r="AC9" s="659"/>
      <c r="AD9" s="660">
        <v>45285</v>
      </c>
      <c r="AE9" s="660"/>
      <c r="AF9" s="660"/>
      <c r="AG9" s="660"/>
      <c r="AH9" s="660"/>
      <c r="AI9" s="660"/>
      <c r="AJ9" s="660"/>
      <c r="AK9" s="660"/>
      <c r="AL9" s="624">
        <v>0.1</v>
      </c>
      <c r="AM9" s="625"/>
      <c r="AN9" s="625"/>
      <c r="AO9" s="661"/>
      <c r="AP9" s="618" t="s">
        <v>230</v>
      </c>
      <c r="AQ9" s="619"/>
      <c r="AR9" s="619"/>
      <c r="AS9" s="619"/>
      <c r="AT9" s="619"/>
      <c r="AU9" s="619"/>
      <c r="AV9" s="619"/>
      <c r="AW9" s="619"/>
      <c r="AX9" s="619"/>
      <c r="AY9" s="619"/>
      <c r="AZ9" s="619"/>
      <c r="BA9" s="619"/>
      <c r="BB9" s="619"/>
      <c r="BC9" s="619"/>
      <c r="BD9" s="619"/>
      <c r="BE9" s="619"/>
      <c r="BF9" s="620"/>
      <c r="BG9" s="621">
        <v>4835411</v>
      </c>
      <c r="BH9" s="622"/>
      <c r="BI9" s="622"/>
      <c r="BJ9" s="622"/>
      <c r="BK9" s="622"/>
      <c r="BL9" s="622"/>
      <c r="BM9" s="622"/>
      <c r="BN9" s="623"/>
      <c r="BO9" s="659">
        <v>29.9</v>
      </c>
      <c r="BP9" s="659"/>
      <c r="BQ9" s="659"/>
      <c r="BR9" s="659"/>
      <c r="BS9" s="660" t="s">
        <v>122</v>
      </c>
      <c r="BT9" s="660"/>
      <c r="BU9" s="660"/>
      <c r="BV9" s="660"/>
      <c r="BW9" s="660"/>
      <c r="BX9" s="660"/>
      <c r="BY9" s="660"/>
      <c r="BZ9" s="660"/>
      <c r="CA9" s="660"/>
      <c r="CB9" s="698"/>
      <c r="CD9" s="618" t="s">
        <v>231</v>
      </c>
      <c r="CE9" s="619"/>
      <c r="CF9" s="619"/>
      <c r="CG9" s="619"/>
      <c r="CH9" s="619"/>
      <c r="CI9" s="619"/>
      <c r="CJ9" s="619"/>
      <c r="CK9" s="619"/>
      <c r="CL9" s="619"/>
      <c r="CM9" s="619"/>
      <c r="CN9" s="619"/>
      <c r="CO9" s="619"/>
      <c r="CP9" s="619"/>
      <c r="CQ9" s="620"/>
      <c r="CR9" s="621">
        <v>4596977</v>
      </c>
      <c r="CS9" s="622"/>
      <c r="CT9" s="622"/>
      <c r="CU9" s="622"/>
      <c r="CV9" s="622"/>
      <c r="CW9" s="622"/>
      <c r="CX9" s="622"/>
      <c r="CY9" s="623"/>
      <c r="CZ9" s="659">
        <v>6.8</v>
      </c>
      <c r="DA9" s="659"/>
      <c r="DB9" s="659"/>
      <c r="DC9" s="659"/>
      <c r="DD9" s="627">
        <v>50494</v>
      </c>
      <c r="DE9" s="622"/>
      <c r="DF9" s="622"/>
      <c r="DG9" s="622"/>
      <c r="DH9" s="622"/>
      <c r="DI9" s="622"/>
      <c r="DJ9" s="622"/>
      <c r="DK9" s="622"/>
      <c r="DL9" s="622"/>
      <c r="DM9" s="622"/>
      <c r="DN9" s="622"/>
      <c r="DO9" s="622"/>
      <c r="DP9" s="623"/>
      <c r="DQ9" s="627">
        <v>2712737</v>
      </c>
      <c r="DR9" s="622"/>
      <c r="DS9" s="622"/>
      <c r="DT9" s="622"/>
      <c r="DU9" s="622"/>
      <c r="DV9" s="622"/>
      <c r="DW9" s="622"/>
      <c r="DX9" s="622"/>
      <c r="DY9" s="622"/>
      <c r="DZ9" s="622"/>
      <c r="EA9" s="622"/>
      <c r="EB9" s="622"/>
      <c r="EC9" s="658"/>
    </row>
    <row r="10" spans="2:143" ht="11.25" customHeight="1">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393012</v>
      </c>
      <c r="BH10" s="622"/>
      <c r="BI10" s="622"/>
      <c r="BJ10" s="622"/>
      <c r="BK10" s="622"/>
      <c r="BL10" s="622"/>
      <c r="BM10" s="622"/>
      <c r="BN10" s="623"/>
      <c r="BO10" s="659">
        <v>2.4</v>
      </c>
      <c r="BP10" s="659"/>
      <c r="BQ10" s="659"/>
      <c r="BR10" s="659"/>
      <c r="BS10" s="660">
        <v>65116</v>
      </c>
      <c r="BT10" s="660"/>
      <c r="BU10" s="660"/>
      <c r="BV10" s="660"/>
      <c r="BW10" s="660"/>
      <c r="BX10" s="660"/>
      <c r="BY10" s="660"/>
      <c r="BZ10" s="660"/>
      <c r="CA10" s="660"/>
      <c r="CB10" s="698"/>
      <c r="CD10" s="618" t="s">
        <v>234</v>
      </c>
      <c r="CE10" s="619"/>
      <c r="CF10" s="619"/>
      <c r="CG10" s="619"/>
      <c r="CH10" s="619"/>
      <c r="CI10" s="619"/>
      <c r="CJ10" s="619"/>
      <c r="CK10" s="619"/>
      <c r="CL10" s="619"/>
      <c r="CM10" s="619"/>
      <c r="CN10" s="619"/>
      <c r="CO10" s="619"/>
      <c r="CP10" s="619"/>
      <c r="CQ10" s="620"/>
      <c r="CR10" s="621">
        <v>58129</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v>52091</v>
      </c>
      <c r="DR10" s="622"/>
      <c r="DS10" s="622"/>
      <c r="DT10" s="622"/>
      <c r="DU10" s="622"/>
      <c r="DV10" s="622"/>
      <c r="DW10" s="622"/>
      <c r="DX10" s="622"/>
      <c r="DY10" s="622"/>
      <c r="DZ10" s="622"/>
      <c r="EA10" s="622"/>
      <c r="EB10" s="622"/>
      <c r="EC10" s="658"/>
    </row>
    <row r="11" spans="2:143" ht="11.25" customHeight="1">
      <c r="B11" s="618" t="s">
        <v>235</v>
      </c>
      <c r="C11" s="619"/>
      <c r="D11" s="619"/>
      <c r="E11" s="619"/>
      <c r="F11" s="619"/>
      <c r="G11" s="619"/>
      <c r="H11" s="619"/>
      <c r="I11" s="619"/>
      <c r="J11" s="619"/>
      <c r="K11" s="619"/>
      <c r="L11" s="619"/>
      <c r="M11" s="619"/>
      <c r="N11" s="619"/>
      <c r="O11" s="619"/>
      <c r="P11" s="619"/>
      <c r="Q11" s="620"/>
      <c r="R11" s="621">
        <v>3027206</v>
      </c>
      <c r="S11" s="622"/>
      <c r="T11" s="622"/>
      <c r="U11" s="622"/>
      <c r="V11" s="622"/>
      <c r="W11" s="622"/>
      <c r="X11" s="622"/>
      <c r="Y11" s="623"/>
      <c r="Z11" s="624">
        <v>4.4000000000000004</v>
      </c>
      <c r="AA11" s="625"/>
      <c r="AB11" s="625"/>
      <c r="AC11" s="626"/>
      <c r="AD11" s="627">
        <v>3027206</v>
      </c>
      <c r="AE11" s="622"/>
      <c r="AF11" s="622"/>
      <c r="AG11" s="622"/>
      <c r="AH11" s="622"/>
      <c r="AI11" s="622"/>
      <c r="AJ11" s="622"/>
      <c r="AK11" s="623"/>
      <c r="AL11" s="624">
        <v>8.6</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515267</v>
      </c>
      <c r="BH11" s="622"/>
      <c r="BI11" s="622"/>
      <c r="BJ11" s="622"/>
      <c r="BK11" s="622"/>
      <c r="BL11" s="622"/>
      <c r="BM11" s="622"/>
      <c r="BN11" s="623"/>
      <c r="BO11" s="659">
        <v>3.2</v>
      </c>
      <c r="BP11" s="659"/>
      <c r="BQ11" s="659"/>
      <c r="BR11" s="659"/>
      <c r="BS11" s="660">
        <v>146347</v>
      </c>
      <c r="BT11" s="660"/>
      <c r="BU11" s="660"/>
      <c r="BV11" s="660"/>
      <c r="BW11" s="660"/>
      <c r="BX11" s="660"/>
      <c r="BY11" s="660"/>
      <c r="BZ11" s="660"/>
      <c r="CA11" s="660"/>
      <c r="CB11" s="698"/>
      <c r="CD11" s="618" t="s">
        <v>237</v>
      </c>
      <c r="CE11" s="619"/>
      <c r="CF11" s="619"/>
      <c r="CG11" s="619"/>
      <c r="CH11" s="619"/>
      <c r="CI11" s="619"/>
      <c r="CJ11" s="619"/>
      <c r="CK11" s="619"/>
      <c r="CL11" s="619"/>
      <c r="CM11" s="619"/>
      <c r="CN11" s="619"/>
      <c r="CO11" s="619"/>
      <c r="CP11" s="619"/>
      <c r="CQ11" s="620"/>
      <c r="CR11" s="621">
        <v>3305593</v>
      </c>
      <c r="CS11" s="622"/>
      <c r="CT11" s="622"/>
      <c r="CU11" s="622"/>
      <c r="CV11" s="622"/>
      <c r="CW11" s="622"/>
      <c r="CX11" s="622"/>
      <c r="CY11" s="623"/>
      <c r="CZ11" s="659">
        <v>4.9000000000000004</v>
      </c>
      <c r="DA11" s="659"/>
      <c r="DB11" s="659"/>
      <c r="DC11" s="659"/>
      <c r="DD11" s="627">
        <v>1049217</v>
      </c>
      <c r="DE11" s="622"/>
      <c r="DF11" s="622"/>
      <c r="DG11" s="622"/>
      <c r="DH11" s="622"/>
      <c r="DI11" s="622"/>
      <c r="DJ11" s="622"/>
      <c r="DK11" s="622"/>
      <c r="DL11" s="622"/>
      <c r="DM11" s="622"/>
      <c r="DN11" s="622"/>
      <c r="DO11" s="622"/>
      <c r="DP11" s="623"/>
      <c r="DQ11" s="627">
        <v>2112089</v>
      </c>
      <c r="DR11" s="622"/>
      <c r="DS11" s="622"/>
      <c r="DT11" s="622"/>
      <c r="DU11" s="622"/>
      <c r="DV11" s="622"/>
      <c r="DW11" s="622"/>
      <c r="DX11" s="622"/>
      <c r="DY11" s="622"/>
      <c r="DZ11" s="622"/>
      <c r="EA11" s="622"/>
      <c r="EB11" s="622"/>
      <c r="EC11" s="658"/>
    </row>
    <row r="12" spans="2:143" ht="11.25" customHeight="1">
      <c r="B12" s="618" t="s">
        <v>238</v>
      </c>
      <c r="C12" s="619"/>
      <c r="D12" s="619"/>
      <c r="E12" s="619"/>
      <c r="F12" s="619"/>
      <c r="G12" s="619"/>
      <c r="H12" s="619"/>
      <c r="I12" s="619"/>
      <c r="J12" s="619"/>
      <c r="K12" s="619"/>
      <c r="L12" s="619"/>
      <c r="M12" s="619"/>
      <c r="N12" s="619"/>
      <c r="O12" s="619"/>
      <c r="P12" s="619"/>
      <c r="Q12" s="620"/>
      <c r="R12" s="621">
        <v>7992</v>
      </c>
      <c r="S12" s="622"/>
      <c r="T12" s="622"/>
      <c r="U12" s="622"/>
      <c r="V12" s="622"/>
      <c r="W12" s="622"/>
      <c r="X12" s="622"/>
      <c r="Y12" s="623"/>
      <c r="Z12" s="659">
        <v>0</v>
      </c>
      <c r="AA12" s="659"/>
      <c r="AB12" s="659"/>
      <c r="AC12" s="659"/>
      <c r="AD12" s="660">
        <v>7992</v>
      </c>
      <c r="AE12" s="660"/>
      <c r="AF12" s="660"/>
      <c r="AG12" s="660"/>
      <c r="AH12" s="660"/>
      <c r="AI12" s="660"/>
      <c r="AJ12" s="660"/>
      <c r="AK12" s="660"/>
      <c r="AL12" s="624">
        <v>0</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8771067</v>
      </c>
      <c r="BH12" s="622"/>
      <c r="BI12" s="622"/>
      <c r="BJ12" s="622"/>
      <c r="BK12" s="622"/>
      <c r="BL12" s="622"/>
      <c r="BM12" s="622"/>
      <c r="BN12" s="623"/>
      <c r="BO12" s="659">
        <v>54.3</v>
      </c>
      <c r="BP12" s="659"/>
      <c r="BQ12" s="659"/>
      <c r="BR12" s="659"/>
      <c r="BS12" s="660">
        <v>1118240</v>
      </c>
      <c r="BT12" s="660"/>
      <c r="BU12" s="660"/>
      <c r="BV12" s="660"/>
      <c r="BW12" s="660"/>
      <c r="BX12" s="660"/>
      <c r="BY12" s="660"/>
      <c r="BZ12" s="660"/>
      <c r="CA12" s="660"/>
      <c r="CB12" s="698"/>
      <c r="CD12" s="618" t="s">
        <v>240</v>
      </c>
      <c r="CE12" s="619"/>
      <c r="CF12" s="619"/>
      <c r="CG12" s="619"/>
      <c r="CH12" s="619"/>
      <c r="CI12" s="619"/>
      <c r="CJ12" s="619"/>
      <c r="CK12" s="619"/>
      <c r="CL12" s="619"/>
      <c r="CM12" s="619"/>
      <c r="CN12" s="619"/>
      <c r="CO12" s="619"/>
      <c r="CP12" s="619"/>
      <c r="CQ12" s="620"/>
      <c r="CR12" s="621">
        <v>2621316</v>
      </c>
      <c r="CS12" s="622"/>
      <c r="CT12" s="622"/>
      <c r="CU12" s="622"/>
      <c r="CV12" s="622"/>
      <c r="CW12" s="622"/>
      <c r="CX12" s="622"/>
      <c r="CY12" s="623"/>
      <c r="CZ12" s="659">
        <v>3.9</v>
      </c>
      <c r="DA12" s="659"/>
      <c r="DB12" s="659"/>
      <c r="DC12" s="659"/>
      <c r="DD12" s="627">
        <v>125439</v>
      </c>
      <c r="DE12" s="622"/>
      <c r="DF12" s="622"/>
      <c r="DG12" s="622"/>
      <c r="DH12" s="622"/>
      <c r="DI12" s="622"/>
      <c r="DJ12" s="622"/>
      <c r="DK12" s="622"/>
      <c r="DL12" s="622"/>
      <c r="DM12" s="622"/>
      <c r="DN12" s="622"/>
      <c r="DO12" s="622"/>
      <c r="DP12" s="623"/>
      <c r="DQ12" s="627">
        <v>1621709</v>
      </c>
      <c r="DR12" s="622"/>
      <c r="DS12" s="622"/>
      <c r="DT12" s="622"/>
      <c r="DU12" s="622"/>
      <c r="DV12" s="622"/>
      <c r="DW12" s="622"/>
      <c r="DX12" s="622"/>
      <c r="DY12" s="622"/>
      <c r="DZ12" s="622"/>
      <c r="EA12" s="622"/>
      <c r="EB12" s="622"/>
      <c r="EC12" s="658"/>
    </row>
    <row r="13" spans="2:143" ht="11.25" customHeight="1">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8727040</v>
      </c>
      <c r="BH13" s="622"/>
      <c r="BI13" s="622"/>
      <c r="BJ13" s="622"/>
      <c r="BK13" s="622"/>
      <c r="BL13" s="622"/>
      <c r="BM13" s="622"/>
      <c r="BN13" s="623"/>
      <c r="BO13" s="659">
        <v>54</v>
      </c>
      <c r="BP13" s="659"/>
      <c r="BQ13" s="659"/>
      <c r="BR13" s="659"/>
      <c r="BS13" s="660">
        <v>1118240</v>
      </c>
      <c r="BT13" s="660"/>
      <c r="BU13" s="660"/>
      <c r="BV13" s="660"/>
      <c r="BW13" s="660"/>
      <c r="BX13" s="660"/>
      <c r="BY13" s="660"/>
      <c r="BZ13" s="660"/>
      <c r="CA13" s="660"/>
      <c r="CB13" s="698"/>
      <c r="CD13" s="618" t="s">
        <v>243</v>
      </c>
      <c r="CE13" s="619"/>
      <c r="CF13" s="619"/>
      <c r="CG13" s="619"/>
      <c r="CH13" s="619"/>
      <c r="CI13" s="619"/>
      <c r="CJ13" s="619"/>
      <c r="CK13" s="619"/>
      <c r="CL13" s="619"/>
      <c r="CM13" s="619"/>
      <c r="CN13" s="619"/>
      <c r="CO13" s="619"/>
      <c r="CP13" s="619"/>
      <c r="CQ13" s="620"/>
      <c r="CR13" s="621">
        <v>4952204</v>
      </c>
      <c r="CS13" s="622"/>
      <c r="CT13" s="622"/>
      <c r="CU13" s="622"/>
      <c r="CV13" s="622"/>
      <c r="CW13" s="622"/>
      <c r="CX13" s="622"/>
      <c r="CY13" s="623"/>
      <c r="CZ13" s="659">
        <v>7.3</v>
      </c>
      <c r="DA13" s="659"/>
      <c r="DB13" s="659"/>
      <c r="DC13" s="659"/>
      <c r="DD13" s="627">
        <v>2521578</v>
      </c>
      <c r="DE13" s="622"/>
      <c r="DF13" s="622"/>
      <c r="DG13" s="622"/>
      <c r="DH13" s="622"/>
      <c r="DI13" s="622"/>
      <c r="DJ13" s="622"/>
      <c r="DK13" s="622"/>
      <c r="DL13" s="622"/>
      <c r="DM13" s="622"/>
      <c r="DN13" s="622"/>
      <c r="DO13" s="622"/>
      <c r="DP13" s="623"/>
      <c r="DQ13" s="627">
        <v>2787296</v>
      </c>
      <c r="DR13" s="622"/>
      <c r="DS13" s="622"/>
      <c r="DT13" s="622"/>
      <c r="DU13" s="622"/>
      <c r="DV13" s="622"/>
      <c r="DW13" s="622"/>
      <c r="DX13" s="622"/>
      <c r="DY13" s="622"/>
      <c r="DZ13" s="622"/>
      <c r="EA13" s="622"/>
      <c r="EB13" s="622"/>
      <c r="EC13" s="658"/>
    </row>
    <row r="14" spans="2:143" ht="11.25" customHeight="1">
      <c r="B14" s="618" t="s">
        <v>244</v>
      </c>
      <c r="C14" s="619"/>
      <c r="D14" s="619"/>
      <c r="E14" s="619"/>
      <c r="F14" s="619"/>
      <c r="G14" s="619"/>
      <c r="H14" s="619"/>
      <c r="I14" s="619"/>
      <c r="J14" s="619"/>
      <c r="K14" s="619"/>
      <c r="L14" s="619"/>
      <c r="M14" s="619"/>
      <c r="N14" s="619"/>
      <c r="O14" s="619"/>
      <c r="P14" s="619"/>
      <c r="Q14" s="620"/>
      <c r="R14" s="621">
        <v>3255</v>
      </c>
      <c r="S14" s="622"/>
      <c r="T14" s="622"/>
      <c r="U14" s="622"/>
      <c r="V14" s="622"/>
      <c r="W14" s="622"/>
      <c r="X14" s="622"/>
      <c r="Y14" s="623"/>
      <c r="Z14" s="659">
        <v>0</v>
      </c>
      <c r="AA14" s="659"/>
      <c r="AB14" s="659"/>
      <c r="AC14" s="659"/>
      <c r="AD14" s="660">
        <v>3255</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486280</v>
      </c>
      <c r="BH14" s="622"/>
      <c r="BI14" s="622"/>
      <c r="BJ14" s="622"/>
      <c r="BK14" s="622"/>
      <c r="BL14" s="622"/>
      <c r="BM14" s="622"/>
      <c r="BN14" s="623"/>
      <c r="BO14" s="659">
        <v>3</v>
      </c>
      <c r="BP14" s="659"/>
      <c r="BQ14" s="659"/>
      <c r="BR14" s="659"/>
      <c r="BS14" s="660" t="s">
        <v>122</v>
      </c>
      <c r="BT14" s="660"/>
      <c r="BU14" s="660"/>
      <c r="BV14" s="660"/>
      <c r="BW14" s="660"/>
      <c r="BX14" s="660"/>
      <c r="BY14" s="660"/>
      <c r="BZ14" s="660"/>
      <c r="CA14" s="660"/>
      <c r="CB14" s="698"/>
      <c r="CD14" s="618" t="s">
        <v>246</v>
      </c>
      <c r="CE14" s="619"/>
      <c r="CF14" s="619"/>
      <c r="CG14" s="619"/>
      <c r="CH14" s="619"/>
      <c r="CI14" s="619"/>
      <c r="CJ14" s="619"/>
      <c r="CK14" s="619"/>
      <c r="CL14" s="619"/>
      <c r="CM14" s="619"/>
      <c r="CN14" s="619"/>
      <c r="CO14" s="619"/>
      <c r="CP14" s="619"/>
      <c r="CQ14" s="620"/>
      <c r="CR14" s="621">
        <v>3008991</v>
      </c>
      <c r="CS14" s="622"/>
      <c r="CT14" s="622"/>
      <c r="CU14" s="622"/>
      <c r="CV14" s="622"/>
      <c r="CW14" s="622"/>
      <c r="CX14" s="622"/>
      <c r="CY14" s="623"/>
      <c r="CZ14" s="659">
        <v>4.5</v>
      </c>
      <c r="DA14" s="659"/>
      <c r="DB14" s="659"/>
      <c r="DC14" s="659"/>
      <c r="DD14" s="627">
        <v>311955</v>
      </c>
      <c r="DE14" s="622"/>
      <c r="DF14" s="622"/>
      <c r="DG14" s="622"/>
      <c r="DH14" s="622"/>
      <c r="DI14" s="622"/>
      <c r="DJ14" s="622"/>
      <c r="DK14" s="622"/>
      <c r="DL14" s="622"/>
      <c r="DM14" s="622"/>
      <c r="DN14" s="622"/>
      <c r="DO14" s="622"/>
      <c r="DP14" s="623"/>
      <c r="DQ14" s="627">
        <v>1937671</v>
      </c>
      <c r="DR14" s="622"/>
      <c r="DS14" s="622"/>
      <c r="DT14" s="622"/>
      <c r="DU14" s="622"/>
      <c r="DV14" s="622"/>
      <c r="DW14" s="622"/>
      <c r="DX14" s="622"/>
      <c r="DY14" s="622"/>
      <c r="DZ14" s="622"/>
      <c r="EA14" s="622"/>
      <c r="EB14" s="622"/>
      <c r="EC14" s="658"/>
    </row>
    <row r="15" spans="2:143" ht="11.25" customHeight="1">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938039</v>
      </c>
      <c r="BH15" s="622"/>
      <c r="BI15" s="622"/>
      <c r="BJ15" s="622"/>
      <c r="BK15" s="622"/>
      <c r="BL15" s="622"/>
      <c r="BM15" s="622"/>
      <c r="BN15" s="623"/>
      <c r="BO15" s="659">
        <v>5.8</v>
      </c>
      <c r="BP15" s="659"/>
      <c r="BQ15" s="659"/>
      <c r="BR15" s="659"/>
      <c r="BS15" s="660" t="s">
        <v>122</v>
      </c>
      <c r="BT15" s="660"/>
      <c r="BU15" s="660"/>
      <c r="BV15" s="660"/>
      <c r="BW15" s="660"/>
      <c r="BX15" s="660"/>
      <c r="BY15" s="660"/>
      <c r="BZ15" s="660"/>
      <c r="CA15" s="660"/>
      <c r="CB15" s="698"/>
      <c r="CD15" s="618" t="s">
        <v>249</v>
      </c>
      <c r="CE15" s="619"/>
      <c r="CF15" s="619"/>
      <c r="CG15" s="619"/>
      <c r="CH15" s="619"/>
      <c r="CI15" s="619"/>
      <c r="CJ15" s="619"/>
      <c r="CK15" s="619"/>
      <c r="CL15" s="619"/>
      <c r="CM15" s="619"/>
      <c r="CN15" s="619"/>
      <c r="CO15" s="619"/>
      <c r="CP15" s="619"/>
      <c r="CQ15" s="620"/>
      <c r="CR15" s="621">
        <v>4360958</v>
      </c>
      <c r="CS15" s="622"/>
      <c r="CT15" s="622"/>
      <c r="CU15" s="622"/>
      <c r="CV15" s="622"/>
      <c r="CW15" s="622"/>
      <c r="CX15" s="622"/>
      <c r="CY15" s="623"/>
      <c r="CZ15" s="659">
        <v>6.5</v>
      </c>
      <c r="DA15" s="659"/>
      <c r="DB15" s="659"/>
      <c r="DC15" s="659"/>
      <c r="DD15" s="627">
        <v>619116</v>
      </c>
      <c r="DE15" s="622"/>
      <c r="DF15" s="622"/>
      <c r="DG15" s="622"/>
      <c r="DH15" s="622"/>
      <c r="DI15" s="622"/>
      <c r="DJ15" s="622"/>
      <c r="DK15" s="622"/>
      <c r="DL15" s="622"/>
      <c r="DM15" s="622"/>
      <c r="DN15" s="622"/>
      <c r="DO15" s="622"/>
      <c r="DP15" s="623"/>
      <c r="DQ15" s="627">
        <v>3532928</v>
      </c>
      <c r="DR15" s="622"/>
      <c r="DS15" s="622"/>
      <c r="DT15" s="622"/>
      <c r="DU15" s="622"/>
      <c r="DV15" s="622"/>
      <c r="DW15" s="622"/>
      <c r="DX15" s="622"/>
      <c r="DY15" s="622"/>
      <c r="DZ15" s="622"/>
      <c r="EA15" s="622"/>
      <c r="EB15" s="622"/>
      <c r="EC15" s="658"/>
    </row>
    <row r="16" spans="2:143" ht="11.25" customHeight="1">
      <c r="B16" s="618" t="s">
        <v>250</v>
      </c>
      <c r="C16" s="619"/>
      <c r="D16" s="619"/>
      <c r="E16" s="619"/>
      <c r="F16" s="619"/>
      <c r="G16" s="619"/>
      <c r="H16" s="619"/>
      <c r="I16" s="619"/>
      <c r="J16" s="619"/>
      <c r="K16" s="619"/>
      <c r="L16" s="619"/>
      <c r="M16" s="619"/>
      <c r="N16" s="619"/>
      <c r="O16" s="619"/>
      <c r="P16" s="619"/>
      <c r="Q16" s="620"/>
      <c r="R16" s="621">
        <v>54209</v>
      </c>
      <c r="S16" s="622"/>
      <c r="T16" s="622"/>
      <c r="U16" s="622"/>
      <c r="V16" s="622"/>
      <c r="W16" s="622"/>
      <c r="X16" s="622"/>
      <c r="Y16" s="623"/>
      <c r="Z16" s="659">
        <v>0.1</v>
      </c>
      <c r="AA16" s="659"/>
      <c r="AB16" s="659"/>
      <c r="AC16" s="659"/>
      <c r="AD16" s="660">
        <v>54209</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8"/>
      <c r="CD16" s="618" t="s">
        <v>252</v>
      </c>
      <c r="CE16" s="619"/>
      <c r="CF16" s="619"/>
      <c r="CG16" s="619"/>
      <c r="CH16" s="619"/>
      <c r="CI16" s="619"/>
      <c r="CJ16" s="619"/>
      <c r="CK16" s="619"/>
      <c r="CL16" s="619"/>
      <c r="CM16" s="619"/>
      <c r="CN16" s="619"/>
      <c r="CO16" s="619"/>
      <c r="CP16" s="619"/>
      <c r="CQ16" s="620"/>
      <c r="CR16" s="621">
        <v>1783956</v>
      </c>
      <c r="CS16" s="622"/>
      <c r="CT16" s="622"/>
      <c r="CU16" s="622"/>
      <c r="CV16" s="622"/>
      <c r="CW16" s="622"/>
      <c r="CX16" s="622"/>
      <c r="CY16" s="623"/>
      <c r="CZ16" s="659">
        <v>2.6</v>
      </c>
      <c r="DA16" s="659"/>
      <c r="DB16" s="659"/>
      <c r="DC16" s="659"/>
      <c r="DD16" s="627" t="s">
        <v>122</v>
      </c>
      <c r="DE16" s="622"/>
      <c r="DF16" s="622"/>
      <c r="DG16" s="622"/>
      <c r="DH16" s="622"/>
      <c r="DI16" s="622"/>
      <c r="DJ16" s="622"/>
      <c r="DK16" s="622"/>
      <c r="DL16" s="622"/>
      <c r="DM16" s="622"/>
      <c r="DN16" s="622"/>
      <c r="DO16" s="622"/>
      <c r="DP16" s="623"/>
      <c r="DQ16" s="627">
        <v>157473</v>
      </c>
      <c r="DR16" s="622"/>
      <c r="DS16" s="622"/>
      <c r="DT16" s="622"/>
      <c r="DU16" s="622"/>
      <c r="DV16" s="622"/>
      <c r="DW16" s="622"/>
      <c r="DX16" s="622"/>
      <c r="DY16" s="622"/>
      <c r="DZ16" s="622"/>
      <c r="EA16" s="622"/>
      <c r="EB16" s="622"/>
      <c r="EC16" s="658"/>
    </row>
    <row r="17" spans="2:133" ht="11.25" customHeight="1">
      <c r="B17" s="618" t="s">
        <v>253</v>
      </c>
      <c r="C17" s="619"/>
      <c r="D17" s="619"/>
      <c r="E17" s="619"/>
      <c r="F17" s="619"/>
      <c r="G17" s="619"/>
      <c r="H17" s="619"/>
      <c r="I17" s="619"/>
      <c r="J17" s="619"/>
      <c r="K17" s="619"/>
      <c r="L17" s="619"/>
      <c r="M17" s="619"/>
      <c r="N17" s="619"/>
      <c r="O17" s="619"/>
      <c r="P17" s="619"/>
      <c r="Q17" s="620"/>
      <c r="R17" s="621">
        <v>225079</v>
      </c>
      <c r="S17" s="622"/>
      <c r="T17" s="622"/>
      <c r="U17" s="622"/>
      <c r="V17" s="622"/>
      <c r="W17" s="622"/>
      <c r="X17" s="622"/>
      <c r="Y17" s="623"/>
      <c r="Z17" s="659">
        <v>0.3</v>
      </c>
      <c r="AA17" s="659"/>
      <c r="AB17" s="659"/>
      <c r="AC17" s="659"/>
      <c r="AD17" s="660">
        <v>225079</v>
      </c>
      <c r="AE17" s="660"/>
      <c r="AF17" s="660"/>
      <c r="AG17" s="660"/>
      <c r="AH17" s="660"/>
      <c r="AI17" s="660"/>
      <c r="AJ17" s="660"/>
      <c r="AK17" s="660"/>
      <c r="AL17" s="624">
        <v>0.6</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8"/>
      <c r="CD17" s="618" t="s">
        <v>255</v>
      </c>
      <c r="CE17" s="619"/>
      <c r="CF17" s="619"/>
      <c r="CG17" s="619"/>
      <c r="CH17" s="619"/>
      <c r="CI17" s="619"/>
      <c r="CJ17" s="619"/>
      <c r="CK17" s="619"/>
      <c r="CL17" s="619"/>
      <c r="CM17" s="619"/>
      <c r="CN17" s="619"/>
      <c r="CO17" s="619"/>
      <c r="CP17" s="619"/>
      <c r="CQ17" s="620"/>
      <c r="CR17" s="621">
        <v>7012178</v>
      </c>
      <c r="CS17" s="622"/>
      <c r="CT17" s="622"/>
      <c r="CU17" s="622"/>
      <c r="CV17" s="622"/>
      <c r="CW17" s="622"/>
      <c r="CX17" s="622"/>
      <c r="CY17" s="623"/>
      <c r="CZ17" s="659">
        <v>10.4</v>
      </c>
      <c r="DA17" s="659"/>
      <c r="DB17" s="659"/>
      <c r="DC17" s="659"/>
      <c r="DD17" s="627" t="s">
        <v>122</v>
      </c>
      <c r="DE17" s="622"/>
      <c r="DF17" s="622"/>
      <c r="DG17" s="622"/>
      <c r="DH17" s="622"/>
      <c r="DI17" s="622"/>
      <c r="DJ17" s="622"/>
      <c r="DK17" s="622"/>
      <c r="DL17" s="622"/>
      <c r="DM17" s="622"/>
      <c r="DN17" s="622"/>
      <c r="DO17" s="622"/>
      <c r="DP17" s="623"/>
      <c r="DQ17" s="627">
        <v>6876215</v>
      </c>
      <c r="DR17" s="622"/>
      <c r="DS17" s="622"/>
      <c r="DT17" s="622"/>
      <c r="DU17" s="622"/>
      <c r="DV17" s="622"/>
      <c r="DW17" s="622"/>
      <c r="DX17" s="622"/>
      <c r="DY17" s="622"/>
      <c r="DZ17" s="622"/>
      <c r="EA17" s="622"/>
      <c r="EB17" s="622"/>
      <c r="EC17" s="658"/>
    </row>
    <row r="18" spans="2:133" ht="11.25" customHeight="1">
      <c r="B18" s="618" t="s">
        <v>256</v>
      </c>
      <c r="C18" s="619"/>
      <c r="D18" s="619"/>
      <c r="E18" s="619"/>
      <c r="F18" s="619"/>
      <c r="G18" s="619"/>
      <c r="H18" s="619"/>
      <c r="I18" s="619"/>
      <c r="J18" s="619"/>
      <c r="K18" s="619"/>
      <c r="L18" s="619"/>
      <c r="M18" s="619"/>
      <c r="N18" s="619"/>
      <c r="O18" s="619"/>
      <c r="P18" s="619"/>
      <c r="Q18" s="620"/>
      <c r="R18" s="621">
        <v>119768</v>
      </c>
      <c r="S18" s="622"/>
      <c r="T18" s="622"/>
      <c r="U18" s="622"/>
      <c r="V18" s="622"/>
      <c r="W18" s="622"/>
      <c r="X18" s="622"/>
      <c r="Y18" s="623"/>
      <c r="Z18" s="659">
        <v>0.2</v>
      </c>
      <c r="AA18" s="659"/>
      <c r="AB18" s="659"/>
      <c r="AC18" s="659"/>
      <c r="AD18" s="660">
        <v>119768</v>
      </c>
      <c r="AE18" s="660"/>
      <c r="AF18" s="660"/>
      <c r="AG18" s="660"/>
      <c r="AH18" s="660"/>
      <c r="AI18" s="660"/>
      <c r="AJ18" s="660"/>
      <c r="AK18" s="660"/>
      <c r="AL18" s="624">
        <v>0.3</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8"/>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c r="B19" s="618" t="s">
        <v>259</v>
      </c>
      <c r="C19" s="619"/>
      <c r="D19" s="619"/>
      <c r="E19" s="619"/>
      <c r="F19" s="619"/>
      <c r="G19" s="619"/>
      <c r="H19" s="619"/>
      <c r="I19" s="619"/>
      <c r="J19" s="619"/>
      <c r="K19" s="619"/>
      <c r="L19" s="619"/>
      <c r="M19" s="619"/>
      <c r="N19" s="619"/>
      <c r="O19" s="619"/>
      <c r="P19" s="619"/>
      <c r="Q19" s="620"/>
      <c r="R19" s="621">
        <v>104709</v>
      </c>
      <c r="S19" s="622"/>
      <c r="T19" s="622"/>
      <c r="U19" s="622"/>
      <c r="V19" s="622"/>
      <c r="W19" s="622"/>
      <c r="X19" s="622"/>
      <c r="Y19" s="623"/>
      <c r="Z19" s="659">
        <v>0.2</v>
      </c>
      <c r="AA19" s="659"/>
      <c r="AB19" s="659"/>
      <c r="AC19" s="659"/>
      <c r="AD19" s="660">
        <v>104709</v>
      </c>
      <c r="AE19" s="660"/>
      <c r="AF19" s="660"/>
      <c r="AG19" s="660"/>
      <c r="AH19" s="660"/>
      <c r="AI19" s="660"/>
      <c r="AJ19" s="660"/>
      <c r="AK19" s="660"/>
      <c r="AL19" s="624">
        <v>0.3</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12690</v>
      </c>
      <c r="BH19" s="622"/>
      <c r="BI19" s="622"/>
      <c r="BJ19" s="622"/>
      <c r="BK19" s="622"/>
      <c r="BL19" s="622"/>
      <c r="BM19" s="622"/>
      <c r="BN19" s="623"/>
      <c r="BO19" s="659">
        <v>0.1</v>
      </c>
      <c r="BP19" s="659"/>
      <c r="BQ19" s="659"/>
      <c r="BR19" s="659"/>
      <c r="BS19" s="660" t="s">
        <v>122</v>
      </c>
      <c r="BT19" s="660"/>
      <c r="BU19" s="660"/>
      <c r="BV19" s="660"/>
      <c r="BW19" s="660"/>
      <c r="BX19" s="660"/>
      <c r="BY19" s="660"/>
      <c r="BZ19" s="660"/>
      <c r="CA19" s="660"/>
      <c r="CB19" s="698"/>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c r="B20" s="688" t="s">
        <v>262</v>
      </c>
      <c r="C20" s="689"/>
      <c r="D20" s="689"/>
      <c r="E20" s="689"/>
      <c r="F20" s="689"/>
      <c r="G20" s="689"/>
      <c r="H20" s="689"/>
      <c r="I20" s="689"/>
      <c r="J20" s="689"/>
      <c r="K20" s="689"/>
      <c r="L20" s="689"/>
      <c r="M20" s="689"/>
      <c r="N20" s="689"/>
      <c r="O20" s="689"/>
      <c r="P20" s="689"/>
      <c r="Q20" s="690"/>
      <c r="R20" s="621">
        <v>15059</v>
      </c>
      <c r="S20" s="622"/>
      <c r="T20" s="622"/>
      <c r="U20" s="622"/>
      <c r="V20" s="622"/>
      <c r="W20" s="622"/>
      <c r="X20" s="622"/>
      <c r="Y20" s="623"/>
      <c r="Z20" s="659">
        <v>0</v>
      </c>
      <c r="AA20" s="659"/>
      <c r="AB20" s="659"/>
      <c r="AC20" s="659"/>
      <c r="AD20" s="660">
        <v>15059</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12690</v>
      </c>
      <c r="BH20" s="622"/>
      <c r="BI20" s="622"/>
      <c r="BJ20" s="622"/>
      <c r="BK20" s="622"/>
      <c r="BL20" s="622"/>
      <c r="BM20" s="622"/>
      <c r="BN20" s="623"/>
      <c r="BO20" s="659">
        <v>0.1</v>
      </c>
      <c r="BP20" s="659"/>
      <c r="BQ20" s="659"/>
      <c r="BR20" s="659"/>
      <c r="BS20" s="660" t="s">
        <v>122</v>
      </c>
      <c r="BT20" s="660"/>
      <c r="BU20" s="660"/>
      <c r="BV20" s="660"/>
      <c r="BW20" s="660"/>
      <c r="BX20" s="660"/>
      <c r="BY20" s="660"/>
      <c r="BZ20" s="660"/>
      <c r="CA20" s="660"/>
      <c r="CB20" s="698"/>
      <c r="CD20" s="618" t="s">
        <v>264</v>
      </c>
      <c r="CE20" s="619"/>
      <c r="CF20" s="619"/>
      <c r="CG20" s="619"/>
      <c r="CH20" s="619"/>
      <c r="CI20" s="619"/>
      <c r="CJ20" s="619"/>
      <c r="CK20" s="619"/>
      <c r="CL20" s="619"/>
      <c r="CM20" s="619"/>
      <c r="CN20" s="619"/>
      <c r="CO20" s="619"/>
      <c r="CP20" s="619"/>
      <c r="CQ20" s="620"/>
      <c r="CR20" s="621">
        <v>67397176</v>
      </c>
      <c r="CS20" s="622"/>
      <c r="CT20" s="622"/>
      <c r="CU20" s="622"/>
      <c r="CV20" s="622"/>
      <c r="CW20" s="622"/>
      <c r="CX20" s="622"/>
      <c r="CY20" s="623"/>
      <c r="CZ20" s="659">
        <v>100</v>
      </c>
      <c r="DA20" s="659"/>
      <c r="DB20" s="659"/>
      <c r="DC20" s="659"/>
      <c r="DD20" s="627">
        <v>5381571</v>
      </c>
      <c r="DE20" s="622"/>
      <c r="DF20" s="622"/>
      <c r="DG20" s="622"/>
      <c r="DH20" s="622"/>
      <c r="DI20" s="622"/>
      <c r="DJ20" s="622"/>
      <c r="DK20" s="622"/>
      <c r="DL20" s="622"/>
      <c r="DM20" s="622"/>
      <c r="DN20" s="622"/>
      <c r="DO20" s="622"/>
      <c r="DP20" s="623"/>
      <c r="DQ20" s="627">
        <v>40547439</v>
      </c>
      <c r="DR20" s="622"/>
      <c r="DS20" s="622"/>
      <c r="DT20" s="622"/>
      <c r="DU20" s="622"/>
      <c r="DV20" s="622"/>
      <c r="DW20" s="622"/>
      <c r="DX20" s="622"/>
      <c r="DY20" s="622"/>
      <c r="DZ20" s="622"/>
      <c r="EA20" s="622"/>
      <c r="EB20" s="622"/>
      <c r="EC20" s="658"/>
    </row>
    <row r="21" spans="2:133" ht="11.25" customHeight="1">
      <c r="B21" s="618" t="s">
        <v>265</v>
      </c>
      <c r="C21" s="619"/>
      <c r="D21" s="619"/>
      <c r="E21" s="619"/>
      <c r="F21" s="619"/>
      <c r="G21" s="619"/>
      <c r="H21" s="619"/>
      <c r="I21" s="619"/>
      <c r="J21" s="619"/>
      <c r="K21" s="619"/>
      <c r="L21" s="619"/>
      <c r="M21" s="619"/>
      <c r="N21" s="619"/>
      <c r="O21" s="619"/>
      <c r="P21" s="619"/>
      <c r="Q21" s="620"/>
      <c r="R21" s="621">
        <v>16566131</v>
      </c>
      <c r="S21" s="622"/>
      <c r="T21" s="622"/>
      <c r="U21" s="622"/>
      <c r="V21" s="622"/>
      <c r="W21" s="622"/>
      <c r="X21" s="622"/>
      <c r="Y21" s="623"/>
      <c r="Z21" s="659">
        <v>23.8</v>
      </c>
      <c r="AA21" s="659"/>
      <c r="AB21" s="659"/>
      <c r="AC21" s="659"/>
      <c r="AD21" s="660">
        <v>14696481</v>
      </c>
      <c r="AE21" s="660"/>
      <c r="AF21" s="660"/>
      <c r="AG21" s="660"/>
      <c r="AH21" s="660"/>
      <c r="AI21" s="660"/>
      <c r="AJ21" s="660"/>
      <c r="AK21" s="660"/>
      <c r="AL21" s="624">
        <v>41.9</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12690</v>
      </c>
      <c r="BH21" s="622"/>
      <c r="BI21" s="622"/>
      <c r="BJ21" s="622"/>
      <c r="BK21" s="622"/>
      <c r="BL21" s="622"/>
      <c r="BM21" s="622"/>
      <c r="BN21" s="623"/>
      <c r="BO21" s="659">
        <v>0.1</v>
      </c>
      <c r="BP21" s="659"/>
      <c r="BQ21" s="659"/>
      <c r="BR21" s="659"/>
      <c r="BS21" s="660" t="s">
        <v>122</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c r="B22" s="618" t="s">
        <v>267</v>
      </c>
      <c r="C22" s="619"/>
      <c r="D22" s="619"/>
      <c r="E22" s="619"/>
      <c r="F22" s="619"/>
      <c r="G22" s="619"/>
      <c r="H22" s="619"/>
      <c r="I22" s="619"/>
      <c r="J22" s="619"/>
      <c r="K22" s="619"/>
      <c r="L22" s="619"/>
      <c r="M22" s="619"/>
      <c r="N22" s="619"/>
      <c r="O22" s="619"/>
      <c r="P22" s="619"/>
      <c r="Q22" s="620"/>
      <c r="R22" s="621">
        <v>14696481</v>
      </c>
      <c r="S22" s="622"/>
      <c r="T22" s="622"/>
      <c r="U22" s="622"/>
      <c r="V22" s="622"/>
      <c r="W22" s="622"/>
      <c r="X22" s="622"/>
      <c r="Y22" s="623"/>
      <c r="Z22" s="659">
        <v>21.1</v>
      </c>
      <c r="AA22" s="659"/>
      <c r="AB22" s="659"/>
      <c r="AC22" s="659"/>
      <c r="AD22" s="660">
        <v>14696481</v>
      </c>
      <c r="AE22" s="660"/>
      <c r="AF22" s="660"/>
      <c r="AG22" s="660"/>
      <c r="AH22" s="660"/>
      <c r="AI22" s="660"/>
      <c r="AJ22" s="660"/>
      <c r="AK22" s="660"/>
      <c r="AL22" s="624">
        <v>41.9</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8"/>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c r="B23" s="618" t="s">
        <v>270</v>
      </c>
      <c r="C23" s="619"/>
      <c r="D23" s="619"/>
      <c r="E23" s="619"/>
      <c r="F23" s="619"/>
      <c r="G23" s="619"/>
      <c r="H23" s="619"/>
      <c r="I23" s="619"/>
      <c r="J23" s="619"/>
      <c r="K23" s="619"/>
      <c r="L23" s="619"/>
      <c r="M23" s="619"/>
      <c r="N23" s="619"/>
      <c r="O23" s="619"/>
      <c r="P23" s="619"/>
      <c r="Q23" s="620"/>
      <c r="R23" s="621">
        <v>1869650</v>
      </c>
      <c r="S23" s="622"/>
      <c r="T23" s="622"/>
      <c r="U23" s="622"/>
      <c r="V23" s="622"/>
      <c r="W23" s="622"/>
      <c r="X23" s="622"/>
      <c r="Y23" s="623"/>
      <c r="Z23" s="659">
        <v>2.7</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8"/>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8"/>
      <c r="CD24" s="679" t="s">
        <v>279</v>
      </c>
      <c r="CE24" s="680"/>
      <c r="CF24" s="680"/>
      <c r="CG24" s="680"/>
      <c r="CH24" s="680"/>
      <c r="CI24" s="680"/>
      <c r="CJ24" s="680"/>
      <c r="CK24" s="680"/>
      <c r="CL24" s="680"/>
      <c r="CM24" s="680"/>
      <c r="CN24" s="680"/>
      <c r="CO24" s="680"/>
      <c r="CP24" s="680"/>
      <c r="CQ24" s="681"/>
      <c r="CR24" s="676">
        <v>33497982</v>
      </c>
      <c r="CS24" s="677"/>
      <c r="CT24" s="677"/>
      <c r="CU24" s="677"/>
      <c r="CV24" s="677"/>
      <c r="CW24" s="677"/>
      <c r="CX24" s="677"/>
      <c r="CY24" s="702"/>
      <c r="CZ24" s="703">
        <v>49.7</v>
      </c>
      <c r="DA24" s="685"/>
      <c r="DB24" s="685"/>
      <c r="DC24" s="705"/>
      <c r="DD24" s="701">
        <v>21168949</v>
      </c>
      <c r="DE24" s="677"/>
      <c r="DF24" s="677"/>
      <c r="DG24" s="677"/>
      <c r="DH24" s="677"/>
      <c r="DI24" s="677"/>
      <c r="DJ24" s="677"/>
      <c r="DK24" s="702"/>
      <c r="DL24" s="701">
        <v>19478943</v>
      </c>
      <c r="DM24" s="677"/>
      <c r="DN24" s="677"/>
      <c r="DO24" s="677"/>
      <c r="DP24" s="677"/>
      <c r="DQ24" s="677"/>
      <c r="DR24" s="677"/>
      <c r="DS24" s="677"/>
      <c r="DT24" s="677"/>
      <c r="DU24" s="677"/>
      <c r="DV24" s="702"/>
      <c r="DW24" s="703">
        <v>55.1</v>
      </c>
      <c r="DX24" s="685"/>
      <c r="DY24" s="685"/>
      <c r="DZ24" s="685"/>
      <c r="EA24" s="685"/>
      <c r="EB24" s="685"/>
      <c r="EC24" s="704"/>
    </row>
    <row r="25" spans="2:133" ht="11.25" customHeight="1">
      <c r="B25" s="618" t="s">
        <v>280</v>
      </c>
      <c r="C25" s="619"/>
      <c r="D25" s="619"/>
      <c r="E25" s="619"/>
      <c r="F25" s="619"/>
      <c r="G25" s="619"/>
      <c r="H25" s="619"/>
      <c r="I25" s="619"/>
      <c r="J25" s="619"/>
      <c r="K25" s="619"/>
      <c r="L25" s="619"/>
      <c r="M25" s="619"/>
      <c r="N25" s="619"/>
      <c r="O25" s="619"/>
      <c r="P25" s="619"/>
      <c r="Q25" s="620"/>
      <c r="R25" s="621">
        <v>36887607</v>
      </c>
      <c r="S25" s="622"/>
      <c r="T25" s="622"/>
      <c r="U25" s="622"/>
      <c r="V25" s="622"/>
      <c r="W25" s="622"/>
      <c r="X25" s="622"/>
      <c r="Y25" s="623"/>
      <c r="Z25" s="659">
        <v>53.1</v>
      </c>
      <c r="AA25" s="659"/>
      <c r="AB25" s="659"/>
      <c r="AC25" s="659"/>
      <c r="AD25" s="660">
        <v>35017957</v>
      </c>
      <c r="AE25" s="660"/>
      <c r="AF25" s="660"/>
      <c r="AG25" s="660"/>
      <c r="AH25" s="660"/>
      <c r="AI25" s="660"/>
      <c r="AJ25" s="660"/>
      <c r="AK25" s="660"/>
      <c r="AL25" s="624">
        <v>99.8</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8"/>
      <c r="CD25" s="618" t="s">
        <v>282</v>
      </c>
      <c r="CE25" s="619"/>
      <c r="CF25" s="619"/>
      <c r="CG25" s="619"/>
      <c r="CH25" s="619"/>
      <c r="CI25" s="619"/>
      <c r="CJ25" s="619"/>
      <c r="CK25" s="619"/>
      <c r="CL25" s="619"/>
      <c r="CM25" s="619"/>
      <c r="CN25" s="619"/>
      <c r="CO25" s="619"/>
      <c r="CP25" s="619"/>
      <c r="CQ25" s="620"/>
      <c r="CR25" s="621">
        <v>8608066</v>
      </c>
      <c r="CS25" s="634"/>
      <c r="CT25" s="634"/>
      <c r="CU25" s="634"/>
      <c r="CV25" s="634"/>
      <c r="CW25" s="634"/>
      <c r="CX25" s="634"/>
      <c r="CY25" s="635"/>
      <c r="CZ25" s="624">
        <v>12.8</v>
      </c>
      <c r="DA25" s="636"/>
      <c r="DB25" s="636"/>
      <c r="DC25" s="637"/>
      <c r="DD25" s="627">
        <v>8192914</v>
      </c>
      <c r="DE25" s="634"/>
      <c r="DF25" s="634"/>
      <c r="DG25" s="634"/>
      <c r="DH25" s="634"/>
      <c r="DI25" s="634"/>
      <c r="DJ25" s="634"/>
      <c r="DK25" s="635"/>
      <c r="DL25" s="627">
        <v>8067103</v>
      </c>
      <c r="DM25" s="634"/>
      <c r="DN25" s="634"/>
      <c r="DO25" s="634"/>
      <c r="DP25" s="634"/>
      <c r="DQ25" s="634"/>
      <c r="DR25" s="634"/>
      <c r="DS25" s="634"/>
      <c r="DT25" s="634"/>
      <c r="DU25" s="634"/>
      <c r="DV25" s="635"/>
      <c r="DW25" s="624">
        <v>22.8</v>
      </c>
      <c r="DX25" s="636"/>
      <c r="DY25" s="636"/>
      <c r="DZ25" s="636"/>
      <c r="EA25" s="636"/>
      <c r="EB25" s="636"/>
      <c r="EC25" s="648"/>
    </row>
    <row r="26" spans="2:133" ht="11.25" customHeight="1">
      <c r="B26" s="618" t="s">
        <v>283</v>
      </c>
      <c r="C26" s="619"/>
      <c r="D26" s="619"/>
      <c r="E26" s="619"/>
      <c r="F26" s="619"/>
      <c r="G26" s="619"/>
      <c r="H26" s="619"/>
      <c r="I26" s="619"/>
      <c r="J26" s="619"/>
      <c r="K26" s="619"/>
      <c r="L26" s="619"/>
      <c r="M26" s="619"/>
      <c r="N26" s="619"/>
      <c r="O26" s="619"/>
      <c r="P26" s="619"/>
      <c r="Q26" s="620"/>
      <c r="R26" s="621">
        <v>11932</v>
      </c>
      <c r="S26" s="622"/>
      <c r="T26" s="622"/>
      <c r="U26" s="622"/>
      <c r="V26" s="622"/>
      <c r="W26" s="622"/>
      <c r="X26" s="622"/>
      <c r="Y26" s="623"/>
      <c r="Z26" s="659">
        <v>0</v>
      </c>
      <c r="AA26" s="659"/>
      <c r="AB26" s="659"/>
      <c r="AC26" s="659"/>
      <c r="AD26" s="660">
        <v>11932</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8"/>
      <c r="CD26" s="618" t="s">
        <v>285</v>
      </c>
      <c r="CE26" s="619"/>
      <c r="CF26" s="619"/>
      <c r="CG26" s="619"/>
      <c r="CH26" s="619"/>
      <c r="CI26" s="619"/>
      <c r="CJ26" s="619"/>
      <c r="CK26" s="619"/>
      <c r="CL26" s="619"/>
      <c r="CM26" s="619"/>
      <c r="CN26" s="619"/>
      <c r="CO26" s="619"/>
      <c r="CP26" s="619"/>
      <c r="CQ26" s="620"/>
      <c r="CR26" s="621">
        <v>5916667</v>
      </c>
      <c r="CS26" s="622"/>
      <c r="CT26" s="622"/>
      <c r="CU26" s="622"/>
      <c r="CV26" s="622"/>
      <c r="CW26" s="622"/>
      <c r="CX26" s="622"/>
      <c r="CY26" s="623"/>
      <c r="CZ26" s="624">
        <v>8.8000000000000007</v>
      </c>
      <c r="DA26" s="636"/>
      <c r="DB26" s="636"/>
      <c r="DC26" s="637"/>
      <c r="DD26" s="627">
        <v>5669298</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c r="B27" s="618" t="s">
        <v>286</v>
      </c>
      <c r="C27" s="619"/>
      <c r="D27" s="619"/>
      <c r="E27" s="619"/>
      <c r="F27" s="619"/>
      <c r="G27" s="619"/>
      <c r="H27" s="619"/>
      <c r="I27" s="619"/>
      <c r="J27" s="619"/>
      <c r="K27" s="619"/>
      <c r="L27" s="619"/>
      <c r="M27" s="619"/>
      <c r="N27" s="619"/>
      <c r="O27" s="619"/>
      <c r="P27" s="619"/>
      <c r="Q27" s="620"/>
      <c r="R27" s="621">
        <v>235671</v>
      </c>
      <c r="S27" s="622"/>
      <c r="T27" s="622"/>
      <c r="U27" s="622"/>
      <c r="V27" s="622"/>
      <c r="W27" s="622"/>
      <c r="X27" s="622"/>
      <c r="Y27" s="623"/>
      <c r="Z27" s="659">
        <v>0.3</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16156100</v>
      </c>
      <c r="BH27" s="622"/>
      <c r="BI27" s="622"/>
      <c r="BJ27" s="622"/>
      <c r="BK27" s="622"/>
      <c r="BL27" s="622"/>
      <c r="BM27" s="622"/>
      <c r="BN27" s="623"/>
      <c r="BO27" s="659">
        <v>100</v>
      </c>
      <c r="BP27" s="659"/>
      <c r="BQ27" s="659"/>
      <c r="BR27" s="659"/>
      <c r="BS27" s="660">
        <v>1329703</v>
      </c>
      <c r="BT27" s="660"/>
      <c r="BU27" s="660"/>
      <c r="BV27" s="660"/>
      <c r="BW27" s="660"/>
      <c r="BX27" s="660"/>
      <c r="BY27" s="660"/>
      <c r="BZ27" s="660"/>
      <c r="CA27" s="660"/>
      <c r="CB27" s="698"/>
      <c r="CD27" s="618" t="s">
        <v>288</v>
      </c>
      <c r="CE27" s="619"/>
      <c r="CF27" s="619"/>
      <c r="CG27" s="619"/>
      <c r="CH27" s="619"/>
      <c r="CI27" s="619"/>
      <c r="CJ27" s="619"/>
      <c r="CK27" s="619"/>
      <c r="CL27" s="619"/>
      <c r="CM27" s="619"/>
      <c r="CN27" s="619"/>
      <c r="CO27" s="619"/>
      <c r="CP27" s="619"/>
      <c r="CQ27" s="620"/>
      <c r="CR27" s="621">
        <v>17877738</v>
      </c>
      <c r="CS27" s="634"/>
      <c r="CT27" s="634"/>
      <c r="CU27" s="634"/>
      <c r="CV27" s="634"/>
      <c r="CW27" s="634"/>
      <c r="CX27" s="634"/>
      <c r="CY27" s="635"/>
      <c r="CZ27" s="624">
        <v>26.5</v>
      </c>
      <c r="DA27" s="636"/>
      <c r="DB27" s="636"/>
      <c r="DC27" s="637"/>
      <c r="DD27" s="627">
        <v>6099820</v>
      </c>
      <c r="DE27" s="634"/>
      <c r="DF27" s="634"/>
      <c r="DG27" s="634"/>
      <c r="DH27" s="634"/>
      <c r="DI27" s="634"/>
      <c r="DJ27" s="634"/>
      <c r="DK27" s="635"/>
      <c r="DL27" s="627">
        <v>4535625</v>
      </c>
      <c r="DM27" s="634"/>
      <c r="DN27" s="634"/>
      <c r="DO27" s="634"/>
      <c r="DP27" s="634"/>
      <c r="DQ27" s="634"/>
      <c r="DR27" s="634"/>
      <c r="DS27" s="634"/>
      <c r="DT27" s="634"/>
      <c r="DU27" s="634"/>
      <c r="DV27" s="635"/>
      <c r="DW27" s="624">
        <v>12.8</v>
      </c>
      <c r="DX27" s="636"/>
      <c r="DY27" s="636"/>
      <c r="DZ27" s="636"/>
      <c r="EA27" s="636"/>
      <c r="EB27" s="636"/>
      <c r="EC27" s="648"/>
    </row>
    <row r="28" spans="2:133" ht="11.25" customHeight="1">
      <c r="B28" s="618" t="s">
        <v>289</v>
      </c>
      <c r="C28" s="619"/>
      <c r="D28" s="619"/>
      <c r="E28" s="619"/>
      <c r="F28" s="619"/>
      <c r="G28" s="619"/>
      <c r="H28" s="619"/>
      <c r="I28" s="619"/>
      <c r="J28" s="619"/>
      <c r="K28" s="619"/>
      <c r="L28" s="619"/>
      <c r="M28" s="619"/>
      <c r="N28" s="619"/>
      <c r="O28" s="619"/>
      <c r="P28" s="619"/>
      <c r="Q28" s="620"/>
      <c r="R28" s="621">
        <v>340238</v>
      </c>
      <c r="S28" s="622"/>
      <c r="T28" s="622"/>
      <c r="U28" s="622"/>
      <c r="V28" s="622"/>
      <c r="W28" s="622"/>
      <c r="X28" s="622"/>
      <c r="Y28" s="623"/>
      <c r="Z28" s="659">
        <v>0.5</v>
      </c>
      <c r="AA28" s="659"/>
      <c r="AB28" s="659"/>
      <c r="AC28" s="659"/>
      <c r="AD28" s="660">
        <v>49690</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7012178</v>
      </c>
      <c r="CS28" s="622"/>
      <c r="CT28" s="622"/>
      <c r="CU28" s="622"/>
      <c r="CV28" s="622"/>
      <c r="CW28" s="622"/>
      <c r="CX28" s="622"/>
      <c r="CY28" s="623"/>
      <c r="CZ28" s="624">
        <v>10.4</v>
      </c>
      <c r="DA28" s="636"/>
      <c r="DB28" s="636"/>
      <c r="DC28" s="637"/>
      <c r="DD28" s="627">
        <v>6876215</v>
      </c>
      <c r="DE28" s="622"/>
      <c r="DF28" s="622"/>
      <c r="DG28" s="622"/>
      <c r="DH28" s="622"/>
      <c r="DI28" s="622"/>
      <c r="DJ28" s="622"/>
      <c r="DK28" s="623"/>
      <c r="DL28" s="627">
        <v>6876215</v>
      </c>
      <c r="DM28" s="622"/>
      <c r="DN28" s="622"/>
      <c r="DO28" s="622"/>
      <c r="DP28" s="622"/>
      <c r="DQ28" s="622"/>
      <c r="DR28" s="622"/>
      <c r="DS28" s="622"/>
      <c r="DT28" s="622"/>
      <c r="DU28" s="622"/>
      <c r="DV28" s="623"/>
      <c r="DW28" s="624">
        <v>19.5</v>
      </c>
      <c r="DX28" s="636"/>
      <c r="DY28" s="636"/>
      <c r="DZ28" s="636"/>
      <c r="EA28" s="636"/>
      <c r="EB28" s="636"/>
      <c r="EC28" s="648"/>
    </row>
    <row r="29" spans="2:133" ht="11.25" customHeight="1">
      <c r="B29" s="618" t="s">
        <v>291</v>
      </c>
      <c r="C29" s="619"/>
      <c r="D29" s="619"/>
      <c r="E29" s="619"/>
      <c r="F29" s="619"/>
      <c r="G29" s="619"/>
      <c r="H29" s="619"/>
      <c r="I29" s="619"/>
      <c r="J29" s="619"/>
      <c r="K29" s="619"/>
      <c r="L29" s="619"/>
      <c r="M29" s="619"/>
      <c r="N29" s="619"/>
      <c r="O29" s="619"/>
      <c r="P29" s="619"/>
      <c r="Q29" s="620"/>
      <c r="R29" s="621">
        <v>407729</v>
      </c>
      <c r="S29" s="622"/>
      <c r="T29" s="622"/>
      <c r="U29" s="622"/>
      <c r="V29" s="622"/>
      <c r="W29" s="622"/>
      <c r="X29" s="622"/>
      <c r="Y29" s="623"/>
      <c r="Z29" s="659">
        <v>0.6</v>
      </c>
      <c r="AA29" s="659"/>
      <c r="AB29" s="659"/>
      <c r="AC29" s="659"/>
      <c r="AD29" s="660">
        <v>7544</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292</v>
      </c>
      <c r="CE29" s="641"/>
      <c r="CF29" s="618" t="s">
        <v>66</v>
      </c>
      <c r="CG29" s="619"/>
      <c r="CH29" s="619"/>
      <c r="CI29" s="619"/>
      <c r="CJ29" s="619"/>
      <c r="CK29" s="619"/>
      <c r="CL29" s="619"/>
      <c r="CM29" s="619"/>
      <c r="CN29" s="619"/>
      <c r="CO29" s="619"/>
      <c r="CP29" s="619"/>
      <c r="CQ29" s="620"/>
      <c r="CR29" s="621">
        <v>7012175</v>
      </c>
      <c r="CS29" s="634"/>
      <c r="CT29" s="634"/>
      <c r="CU29" s="634"/>
      <c r="CV29" s="634"/>
      <c r="CW29" s="634"/>
      <c r="CX29" s="634"/>
      <c r="CY29" s="635"/>
      <c r="CZ29" s="624">
        <v>10.4</v>
      </c>
      <c r="DA29" s="636"/>
      <c r="DB29" s="636"/>
      <c r="DC29" s="637"/>
      <c r="DD29" s="627">
        <v>6876212</v>
      </c>
      <c r="DE29" s="634"/>
      <c r="DF29" s="634"/>
      <c r="DG29" s="634"/>
      <c r="DH29" s="634"/>
      <c r="DI29" s="634"/>
      <c r="DJ29" s="634"/>
      <c r="DK29" s="635"/>
      <c r="DL29" s="627">
        <v>6876212</v>
      </c>
      <c r="DM29" s="634"/>
      <c r="DN29" s="634"/>
      <c r="DO29" s="634"/>
      <c r="DP29" s="634"/>
      <c r="DQ29" s="634"/>
      <c r="DR29" s="634"/>
      <c r="DS29" s="634"/>
      <c r="DT29" s="634"/>
      <c r="DU29" s="634"/>
      <c r="DV29" s="635"/>
      <c r="DW29" s="624">
        <v>19.5</v>
      </c>
      <c r="DX29" s="636"/>
      <c r="DY29" s="636"/>
      <c r="DZ29" s="636"/>
      <c r="EA29" s="636"/>
      <c r="EB29" s="636"/>
      <c r="EC29" s="648"/>
    </row>
    <row r="30" spans="2:133" ht="11.25" customHeight="1">
      <c r="B30" s="618" t="s">
        <v>293</v>
      </c>
      <c r="C30" s="619"/>
      <c r="D30" s="619"/>
      <c r="E30" s="619"/>
      <c r="F30" s="619"/>
      <c r="G30" s="619"/>
      <c r="H30" s="619"/>
      <c r="I30" s="619"/>
      <c r="J30" s="619"/>
      <c r="K30" s="619"/>
      <c r="L30" s="619"/>
      <c r="M30" s="619"/>
      <c r="N30" s="619"/>
      <c r="O30" s="619"/>
      <c r="P30" s="619"/>
      <c r="Q30" s="620"/>
      <c r="R30" s="621">
        <v>13979938</v>
      </c>
      <c r="S30" s="622"/>
      <c r="T30" s="622"/>
      <c r="U30" s="622"/>
      <c r="V30" s="622"/>
      <c r="W30" s="622"/>
      <c r="X30" s="622"/>
      <c r="Y30" s="623"/>
      <c r="Z30" s="659">
        <v>20.100000000000001</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6713309</v>
      </c>
      <c r="CS30" s="622"/>
      <c r="CT30" s="622"/>
      <c r="CU30" s="622"/>
      <c r="CV30" s="622"/>
      <c r="CW30" s="622"/>
      <c r="CX30" s="622"/>
      <c r="CY30" s="623"/>
      <c r="CZ30" s="624">
        <v>10</v>
      </c>
      <c r="DA30" s="636"/>
      <c r="DB30" s="636"/>
      <c r="DC30" s="637"/>
      <c r="DD30" s="627">
        <v>6579734</v>
      </c>
      <c r="DE30" s="622"/>
      <c r="DF30" s="622"/>
      <c r="DG30" s="622"/>
      <c r="DH30" s="622"/>
      <c r="DI30" s="622"/>
      <c r="DJ30" s="622"/>
      <c r="DK30" s="623"/>
      <c r="DL30" s="627">
        <v>6579734</v>
      </c>
      <c r="DM30" s="622"/>
      <c r="DN30" s="622"/>
      <c r="DO30" s="622"/>
      <c r="DP30" s="622"/>
      <c r="DQ30" s="622"/>
      <c r="DR30" s="622"/>
      <c r="DS30" s="622"/>
      <c r="DT30" s="622"/>
      <c r="DU30" s="622"/>
      <c r="DV30" s="623"/>
      <c r="DW30" s="624">
        <v>18.600000000000001</v>
      </c>
      <c r="DX30" s="636"/>
      <c r="DY30" s="636"/>
      <c r="DZ30" s="636"/>
      <c r="EA30" s="636"/>
      <c r="EB30" s="636"/>
      <c r="EC30" s="648"/>
    </row>
    <row r="31" spans="2:133" ht="11.25" customHeight="1">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99.2</v>
      </c>
      <c r="BH31" s="684"/>
      <c r="BI31" s="684"/>
      <c r="BJ31" s="684"/>
      <c r="BK31" s="684"/>
      <c r="BL31" s="684"/>
      <c r="BM31" s="685">
        <v>97</v>
      </c>
      <c r="BN31" s="684"/>
      <c r="BO31" s="684"/>
      <c r="BP31" s="684"/>
      <c r="BQ31" s="686"/>
      <c r="BR31" s="683">
        <v>99.2</v>
      </c>
      <c r="BS31" s="684"/>
      <c r="BT31" s="684"/>
      <c r="BU31" s="684"/>
      <c r="BV31" s="684"/>
      <c r="BW31" s="684"/>
      <c r="BX31" s="685">
        <v>96.8</v>
      </c>
      <c r="BY31" s="684"/>
      <c r="BZ31" s="684"/>
      <c r="CA31" s="684"/>
      <c r="CB31" s="686"/>
      <c r="CD31" s="642"/>
      <c r="CE31" s="643"/>
      <c r="CF31" s="618" t="s">
        <v>300</v>
      </c>
      <c r="CG31" s="619"/>
      <c r="CH31" s="619"/>
      <c r="CI31" s="619"/>
      <c r="CJ31" s="619"/>
      <c r="CK31" s="619"/>
      <c r="CL31" s="619"/>
      <c r="CM31" s="619"/>
      <c r="CN31" s="619"/>
      <c r="CO31" s="619"/>
      <c r="CP31" s="619"/>
      <c r="CQ31" s="620"/>
      <c r="CR31" s="621">
        <v>298866</v>
      </c>
      <c r="CS31" s="634"/>
      <c r="CT31" s="634"/>
      <c r="CU31" s="634"/>
      <c r="CV31" s="634"/>
      <c r="CW31" s="634"/>
      <c r="CX31" s="634"/>
      <c r="CY31" s="635"/>
      <c r="CZ31" s="624">
        <v>0.4</v>
      </c>
      <c r="DA31" s="636"/>
      <c r="DB31" s="636"/>
      <c r="DC31" s="637"/>
      <c r="DD31" s="627">
        <v>296478</v>
      </c>
      <c r="DE31" s="634"/>
      <c r="DF31" s="634"/>
      <c r="DG31" s="634"/>
      <c r="DH31" s="634"/>
      <c r="DI31" s="634"/>
      <c r="DJ31" s="634"/>
      <c r="DK31" s="635"/>
      <c r="DL31" s="627">
        <v>296478</v>
      </c>
      <c r="DM31" s="634"/>
      <c r="DN31" s="634"/>
      <c r="DO31" s="634"/>
      <c r="DP31" s="634"/>
      <c r="DQ31" s="634"/>
      <c r="DR31" s="634"/>
      <c r="DS31" s="634"/>
      <c r="DT31" s="634"/>
      <c r="DU31" s="634"/>
      <c r="DV31" s="635"/>
      <c r="DW31" s="624">
        <v>0.8</v>
      </c>
      <c r="DX31" s="636"/>
      <c r="DY31" s="636"/>
      <c r="DZ31" s="636"/>
      <c r="EA31" s="636"/>
      <c r="EB31" s="636"/>
      <c r="EC31" s="648"/>
    </row>
    <row r="32" spans="2:133" ht="11.25" customHeight="1">
      <c r="B32" s="618" t="s">
        <v>301</v>
      </c>
      <c r="C32" s="619"/>
      <c r="D32" s="619"/>
      <c r="E32" s="619"/>
      <c r="F32" s="619"/>
      <c r="G32" s="619"/>
      <c r="H32" s="619"/>
      <c r="I32" s="619"/>
      <c r="J32" s="619"/>
      <c r="K32" s="619"/>
      <c r="L32" s="619"/>
      <c r="M32" s="619"/>
      <c r="N32" s="619"/>
      <c r="O32" s="619"/>
      <c r="P32" s="619"/>
      <c r="Q32" s="620"/>
      <c r="R32" s="621">
        <v>6383041</v>
      </c>
      <c r="S32" s="622"/>
      <c r="T32" s="622"/>
      <c r="U32" s="622"/>
      <c r="V32" s="622"/>
      <c r="W32" s="622"/>
      <c r="X32" s="622"/>
      <c r="Y32" s="623"/>
      <c r="Z32" s="659">
        <v>9.1999999999999993</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302</v>
      </c>
      <c r="AX32" s="618" t="s">
        <v>303</v>
      </c>
      <c r="AY32" s="619"/>
      <c r="AZ32" s="619"/>
      <c r="BA32" s="619"/>
      <c r="BB32" s="619"/>
      <c r="BC32" s="619"/>
      <c r="BD32" s="619"/>
      <c r="BE32" s="619"/>
      <c r="BF32" s="620"/>
      <c r="BG32" s="687">
        <v>99.1</v>
      </c>
      <c r="BH32" s="634"/>
      <c r="BI32" s="634"/>
      <c r="BJ32" s="634"/>
      <c r="BK32" s="634"/>
      <c r="BL32" s="634"/>
      <c r="BM32" s="625">
        <v>97</v>
      </c>
      <c r="BN32" s="634"/>
      <c r="BO32" s="634"/>
      <c r="BP32" s="634"/>
      <c r="BQ32" s="657"/>
      <c r="BR32" s="687">
        <v>99.2</v>
      </c>
      <c r="BS32" s="634"/>
      <c r="BT32" s="634"/>
      <c r="BU32" s="634"/>
      <c r="BV32" s="634"/>
      <c r="BW32" s="634"/>
      <c r="BX32" s="625">
        <v>96.7</v>
      </c>
      <c r="BY32" s="634"/>
      <c r="BZ32" s="634"/>
      <c r="CA32" s="634"/>
      <c r="CB32" s="657"/>
      <c r="CD32" s="644"/>
      <c r="CE32" s="645"/>
      <c r="CF32" s="618" t="s">
        <v>304</v>
      </c>
      <c r="CG32" s="619"/>
      <c r="CH32" s="619"/>
      <c r="CI32" s="619"/>
      <c r="CJ32" s="619"/>
      <c r="CK32" s="619"/>
      <c r="CL32" s="619"/>
      <c r="CM32" s="619"/>
      <c r="CN32" s="619"/>
      <c r="CO32" s="619"/>
      <c r="CP32" s="619"/>
      <c r="CQ32" s="620"/>
      <c r="CR32" s="621">
        <v>3</v>
      </c>
      <c r="CS32" s="622"/>
      <c r="CT32" s="622"/>
      <c r="CU32" s="622"/>
      <c r="CV32" s="622"/>
      <c r="CW32" s="622"/>
      <c r="CX32" s="622"/>
      <c r="CY32" s="623"/>
      <c r="CZ32" s="624">
        <v>0</v>
      </c>
      <c r="DA32" s="636"/>
      <c r="DB32" s="636"/>
      <c r="DC32" s="637"/>
      <c r="DD32" s="627">
        <v>3</v>
      </c>
      <c r="DE32" s="622"/>
      <c r="DF32" s="622"/>
      <c r="DG32" s="622"/>
      <c r="DH32" s="622"/>
      <c r="DI32" s="622"/>
      <c r="DJ32" s="622"/>
      <c r="DK32" s="623"/>
      <c r="DL32" s="627">
        <v>3</v>
      </c>
      <c r="DM32" s="622"/>
      <c r="DN32" s="622"/>
      <c r="DO32" s="622"/>
      <c r="DP32" s="622"/>
      <c r="DQ32" s="622"/>
      <c r="DR32" s="622"/>
      <c r="DS32" s="622"/>
      <c r="DT32" s="622"/>
      <c r="DU32" s="622"/>
      <c r="DV32" s="623"/>
      <c r="DW32" s="624">
        <v>0</v>
      </c>
      <c r="DX32" s="636"/>
      <c r="DY32" s="636"/>
      <c r="DZ32" s="636"/>
      <c r="EA32" s="636"/>
      <c r="EB32" s="636"/>
      <c r="EC32" s="648"/>
    </row>
    <row r="33" spans="2:133" ht="11.25" customHeight="1">
      <c r="B33" s="618" t="s">
        <v>305</v>
      </c>
      <c r="C33" s="619"/>
      <c r="D33" s="619"/>
      <c r="E33" s="619"/>
      <c r="F33" s="619"/>
      <c r="G33" s="619"/>
      <c r="H33" s="619"/>
      <c r="I33" s="619"/>
      <c r="J33" s="619"/>
      <c r="K33" s="619"/>
      <c r="L33" s="619"/>
      <c r="M33" s="619"/>
      <c r="N33" s="619"/>
      <c r="O33" s="619"/>
      <c r="P33" s="619"/>
      <c r="Q33" s="620"/>
      <c r="R33" s="621">
        <v>104632</v>
      </c>
      <c r="S33" s="622"/>
      <c r="T33" s="622"/>
      <c r="U33" s="622"/>
      <c r="V33" s="622"/>
      <c r="W33" s="622"/>
      <c r="X33" s="622"/>
      <c r="Y33" s="623"/>
      <c r="Z33" s="659">
        <v>0.2</v>
      </c>
      <c r="AA33" s="659"/>
      <c r="AB33" s="659"/>
      <c r="AC33" s="659"/>
      <c r="AD33" s="660">
        <v>4800</v>
      </c>
      <c r="AE33" s="660"/>
      <c r="AF33" s="660"/>
      <c r="AG33" s="660"/>
      <c r="AH33" s="660"/>
      <c r="AI33" s="660"/>
      <c r="AJ33" s="660"/>
      <c r="AK33" s="660"/>
      <c r="AL33" s="624">
        <v>0</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99.2</v>
      </c>
      <c r="BH33" s="606"/>
      <c r="BI33" s="606"/>
      <c r="BJ33" s="606"/>
      <c r="BK33" s="606"/>
      <c r="BL33" s="606"/>
      <c r="BM33" s="652">
        <v>96.8</v>
      </c>
      <c r="BN33" s="606"/>
      <c r="BO33" s="606"/>
      <c r="BP33" s="606"/>
      <c r="BQ33" s="669"/>
      <c r="BR33" s="682">
        <v>99.2</v>
      </c>
      <c r="BS33" s="606"/>
      <c r="BT33" s="606"/>
      <c r="BU33" s="606"/>
      <c r="BV33" s="606"/>
      <c r="BW33" s="606"/>
      <c r="BX33" s="652">
        <v>96.5</v>
      </c>
      <c r="BY33" s="606"/>
      <c r="BZ33" s="606"/>
      <c r="CA33" s="606"/>
      <c r="CB33" s="669"/>
      <c r="CD33" s="618" t="s">
        <v>307</v>
      </c>
      <c r="CE33" s="619"/>
      <c r="CF33" s="619"/>
      <c r="CG33" s="619"/>
      <c r="CH33" s="619"/>
      <c r="CI33" s="619"/>
      <c r="CJ33" s="619"/>
      <c r="CK33" s="619"/>
      <c r="CL33" s="619"/>
      <c r="CM33" s="619"/>
      <c r="CN33" s="619"/>
      <c r="CO33" s="619"/>
      <c r="CP33" s="619"/>
      <c r="CQ33" s="620"/>
      <c r="CR33" s="621">
        <v>26733667</v>
      </c>
      <c r="CS33" s="634"/>
      <c r="CT33" s="634"/>
      <c r="CU33" s="634"/>
      <c r="CV33" s="634"/>
      <c r="CW33" s="634"/>
      <c r="CX33" s="634"/>
      <c r="CY33" s="635"/>
      <c r="CZ33" s="624">
        <v>39.700000000000003</v>
      </c>
      <c r="DA33" s="636"/>
      <c r="DB33" s="636"/>
      <c r="DC33" s="637"/>
      <c r="DD33" s="627">
        <v>18000429</v>
      </c>
      <c r="DE33" s="634"/>
      <c r="DF33" s="634"/>
      <c r="DG33" s="634"/>
      <c r="DH33" s="634"/>
      <c r="DI33" s="634"/>
      <c r="DJ33" s="634"/>
      <c r="DK33" s="635"/>
      <c r="DL33" s="627">
        <v>13478259</v>
      </c>
      <c r="DM33" s="634"/>
      <c r="DN33" s="634"/>
      <c r="DO33" s="634"/>
      <c r="DP33" s="634"/>
      <c r="DQ33" s="634"/>
      <c r="DR33" s="634"/>
      <c r="DS33" s="634"/>
      <c r="DT33" s="634"/>
      <c r="DU33" s="634"/>
      <c r="DV33" s="635"/>
      <c r="DW33" s="624">
        <v>38.1</v>
      </c>
      <c r="DX33" s="636"/>
      <c r="DY33" s="636"/>
      <c r="DZ33" s="636"/>
      <c r="EA33" s="636"/>
      <c r="EB33" s="636"/>
      <c r="EC33" s="648"/>
    </row>
    <row r="34" spans="2:133" ht="11.25" customHeight="1">
      <c r="B34" s="618" t="s">
        <v>308</v>
      </c>
      <c r="C34" s="619"/>
      <c r="D34" s="619"/>
      <c r="E34" s="619"/>
      <c r="F34" s="619"/>
      <c r="G34" s="619"/>
      <c r="H34" s="619"/>
      <c r="I34" s="619"/>
      <c r="J34" s="619"/>
      <c r="K34" s="619"/>
      <c r="L34" s="619"/>
      <c r="M34" s="619"/>
      <c r="N34" s="619"/>
      <c r="O34" s="619"/>
      <c r="P34" s="619"/>
      <c r="Q34" s="620"/>
      <c r="R34" s="621">
        <v>2141427</v>
      </c>
      <c r="S34" s="622"/>
      <c r="T34" s="622"/>
      <c r="U34" s="622"/>
      <c r="V34" s="622"/>
      <c r="W34" s="622"/>
      <c r="X34" s="622"/>
      <c r="Y34" s="623"/>
      <c r="Z34" s="659">
        <v>3.1</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7490953</v>
      </c>
      <c r="CS34" s="622"/>
      <c r="CT34" s="622"/>
      <c r="CU34" s="622"/>
      <c r="CV34" s="622"/>
      <c r="CW34" s="622"/>
      <c r="CX34" s="622"/>
      <c r="CY34" s="623"/>
      <c r="CZ34" s="624">
        <v>11.1</v>
      </c>
      <c r="DA34" s="636"/>
      <c r="DB34" s="636"/>
      <c r="DC34" s="637"/>
      <c r="DD34" s="627">
        <v>4908731</v>
      </c>
      <c r="DE34" s="622"/>
      <c r="DF34" s="622"/>
      <c r="DG34" s="622"/>
      <c r="DH34" s="622"/>
      <c r="DI34" s="622"/>
      <c r="DJ34" s="622"/>
      <c r="DK34" s="623"/>
      <c r="DL34" s="627">
        <v>4116900</v>
      </c>
      <c r="DM34" s="622"/>
      <c r="DN34" s="622"/>
      <c r="DO34" s="622"/>
      <c r="DP34" s="622"/>
      <c r="DQ34" s="622"/>
      <c r="DR34" s="622"/>
      <c r="DS34" s="622"/>
      <c r="DT34" s="622"/>
      <c r="DU34" s="622"/>
      <c r="DV34" s="623"/>
      <c r="DW34" s="624">
        <v>11.7</v>
      </c>
      <c r="DX34" s="636"/>
      <c r="DY34" s="636"/>
      <c r="DZ34" s="636"/>
      <c r="EA34" s="636"/>
      <c r="EB34" s="636"/>
      <c r="EC34" s="648"/>
    </row>
    <row r="35" spans="2:133" ht="11.25" customHeight="1">
      <c r="B35" s="618" t="s">
        <v>310</v>
      </c>
      <c r="C35" s="619"/>
      <c r="D35" s="619"/>
      <c r="E35" s="619"/>
      <c r="F35" s="619"/>
      <c r="G35" s="619"/>
      <c r="H35" s="619"/>
      <c r="I35" s="619"/>
      <c r="J35" s="619"/>
      <c r="K35" s="619"/>
      <c r="L35" s="619"/>
      <c r="M35" s="619"/>
      <c r="N35" s="619"/>
      <c r="O35" s="619"/>
      <c r="P35" s="619"/>
      <c r="Q35" s="620"/>
      <c r="R35" s="621">
        <v>1317786</v>
      </c>
      <c r="S35" s="622"/>
      <c r="T35" s="622"/>
      <c r="U35" s="622"/>
      <c r="V35" s="622"/>
      <c r="W35" s="622"/>
      <c r="X35" s="622"/>
      <c r="Y35" s="623"/>
      <c r="Z35" s="659">
        <v>1.9</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454125</v>
      </c>
      <c r="CS35" s="634"/>
      <c r="CT35" s="634"/>
      <c r="CU35" s="634"/>
      <c r="CV35" s="634"/>
      <c r="CW35" s="634"/>
      <c r="CX35" s="634"/>
      <c r="CY35" s="635"/>
      <c r="CZ35" s="624">
        <v>0.7</v>
      </c>
      <c r="DA35" s="636"/>
      <c r="DB35" s="636"/>
      <c r="DC35" s="637"/>
      <c r="DD35" s="627">
        <v>357403</v>
      </c>
      <c r="DE35" s="634"/>
      <c r="DF35" s="634"/>
      <c r="DG35" s="634"/>
      <c r="DH35" s="634"/>
      <c r="DI35" s="634"/>
      <c r="DJ35" s="634"/>
      <c r="DK35" s="635"/>
      <c r="DL35" s="627">
        <v>357403</v>
      </c>
      <c r="DM35" s="634"/>
      <c r="DN35" s="634"/>
      <c r="DO35" s="634"/>
      <c r="DP35" s="634"/>
      <c r="DQ35" s="634"/>
      <c r="DR35" s="634"/>
      <c r="DS35" s="634"/>
      <c r="DT35" s="634"/>
      <c r="DU35" s="634"/>
      <c r="DV35" s="635"/>
      <c r="DW35" s="624">
        <v>1</v>
      </c>
      <c r="DX35" s="636"/>
      <c r="DY35" s="636"/>
      <c r="DZ35" s="636"/>
      <c r="EA35" s="636"/>
      <c r="EB35" s="636"/>
      <c r="EC35" s="648"/>
    </row>
    <row r="36" spans="2:133" ht="11.25" customHeight="1">
      <c r="B36" s="618" t="s">
        <v>314</v>
      </c>
      <c r="C36" s="619"/>
      <c r="D36" s="619"/>
      <c r="E36" s="619"/>
      <c r="F36" s="619"/>
      <c r="G36" s="619"/>
      <c r="H36" s="619"/>
      <c r="I36" s="619"/>
      <c r="J36" s="619"/>
      <c r="K36" s="619"/>
      <c r="L36" s="619"/>
      <c r="M36" s="619"/>
      <c r="N36" s="619"/>
      <c r="O36" s="619"/>
      <c r="P36" s="619"/>
      <c r="Q36" s="620"/>
      <c r="R36" s="621">
        <v>1894911</v>
      </c>
      <c r="S36" s="622"/>
      <c r="T36" s="622"/>
      <c r="U36" s="622"/>
      <c r="V36" s="622"/>
      <c r="W36" s="622"/>
      <c r="X36" s="622"/>
      <c r="Y36" s="623"/>
      <c r="Z36" s="659">
        <v>2.7</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8062011</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695975</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10285360</v>
      </c>
      <c r="CS36" s="622"/>
      <c r="CT36" s="622"/>
      <c r="CU36" s="622"/>
      <c r="CV36" s="622"/>
      <c r="CW36" s="622"/>
      <c r="CX36" s="622"/>
      <c r="CY36" s="623"/>
      <c r="CZ36" s="624">
        <v>15.3</v>
      </c>
      <c r="DA36" s="636"/>
      <c r="DB36" s="636"/>
      <c r="DC36" s="637"/>
      <c r="DD36" s="627">
        <v>7288835</v>
      </c>
      <c r="DE36" s="622"/>
      <c r="DF36" s="622"/>
      <c r="DG36" s="622"/>
      <c r="DH36" s="622"/>
      <c r="DI36" s="622"/>
      <c r="DJ36" s="622"/>
      <c r="DK36" s="623"/>
      <c r="DL36" s="627">
        <v>4117096</v>
      </c>
      <c r="DM36" s="622"/>
      <c r="DN36" s="622"/>
      <c r="DO36" s="622"/>
      <c r="DP36" s="622"/>
      <c r="DQ36" s="622"/>
      <c r="DR36" s="622"/>
      <c r="DS36" s="622"/>
      <c r="DT36" s="622"/>
      <c r="DU36" s="622"/>
      <c r="DV36" s="623"/>
      <c r="DW36" s="624">
        <v>11.7</v>
      </c>
      <c r="DX36" s="636"/>
      <c r="DY36" s="636"/>
      <c r="DZ36" s="636"/>
      <c r="EA36" s="636"/>
      <c r="EB36" s="636"/>
      <c r="EC36" s="648"/>
    </row>
    <row r="37" spans="2:133" ht="11.25" customHeight="1">
      <c r="B37" s="618" t="s">
        <v>318</v>
      </c>
      <c r="C37" s="619"/>
      <c r="D37" s="619"/>
      <c r="E37" s="619"/>
      <c r="F37" s="619"/>
      <c r="G37" s="619"/>
      <c r="H37" s="619"/>
      <c r="I37" s="619"/>
      <c r="J37" s="619"/>
      <c r="K37" s="619"/>
      <c r="L37" s="619"/>
      <c r="M37" s="619"/>
      <c r="N37" s="619"/>
      <c r="O37" s="619"/>
      <c r="P37" s="619"/>
      <c r="Q37" s="620"/>
      <c r="R37" s="621">
        <v>1030087</v>
      </c>
      <c r="S37" s="622"/>
      <c r="T37" s="622"/>
      <c r="U37" s="622"/>
      <c r="V37" s="622"/>
      <c r="W37" s="622"/>
      <c r="X37" s="622"/>
      <c r="Y37" s="623"/>
      <c r="Z37" s="659">
        <v>1.5</v>
      </c>
      <c r="AA37" s="659"/>
      <c r="AB37" s="659"/>
      <c r="AC37" s="659"/>
      <c r="AD37" s="660">
        <v>24</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1379150</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453662</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2561445</v>
      </c>
      <c r="CS37" s="634"/>
      <c r="CT37" s="634"/>
      <c r="CU37" s="634"/>
      <c r="CV37" s="634"/>
      <c r="CW37" s="634"/>
      <c r="CX37" s="634"/>
      <c r="CY37" s="635"/>
      <c r="CZ37" s="624">
        <v>3.8</v>
      </c>
      <c r="DA37" s="636"/>
      <c r="DB37" s="636"/>
      <c r="DC37" s="637"/>
      <c r="DD37" s="627">
        <v>1867742</v>
      </c>
      <c r="DE37" s="634"/>
      <c r="DF37" s="634"/>
      <c r="DG37" s="634"/>
      <c r="DH37" s="634"/>
      <c r="DI37" s="634"/>
      <c r="DJ37" s="634"/>
      <c r="DK37" s="635"/>
      <c r="DL37" s="627">
        <v>1836761</v>
      </c>
      <c r="DM37" s="634"/>
      <c r="DN37" s="634"/>
      <c r="DO37" s="634"/>
      <c r="DP37" s="634"/>
      <c r="DQ37" s="634"/>
      <c r="DR37" s="634"/>
      <c r="DS37" s="634"/>
      <c r="DT37" s="634"/>
      <c r="DU37" s="634"/>
      <c r="DV37" s="635"/>
      <c r="DW37" s="624">
        <v>5.2</v>
      </c>
      <c r="DX37" s="636"/>
      <c r="DY37" s="636"/>
      <c r="DZ37" s="636"/>
      <c r="EA37" s="636"/>
      <c r="EB37" s="636"/>
      <c r="EC37" s="648"/>
    </row>
    <row r="38" spans="2:133" ht="11.25" customHeight="1">
      <c r="B38" s="618" t="s">
        <v>322</v>
      </c>
      <c r="C38" s="619"/>
      <c r="D38" s="619"/>
      <c r="E38" s="619"/>
      <c r="F38" s="619"/>
      <c r="G38" s="619"/>
      <c r="H38" s="619"/>
      <c r="I38" s="619"/>
      <c r="J38" s="619"/>
      <c r="K38" s="619"/>
      <c r="L38" s="619"/>
      <c r="M38" s="619"/>
      <c r="N38" s="619"/>
      <c r="O38" s="619"/>
      <c r="P38" s="619"/>
      <c r="Q38" s="620"/>
      <c r="R38" s="621">
        <v>4776000</v>
      </c>
      <c r="S38" s="622"/>
      <c r="T38" s="622"/>
      <c r="U38" s="622"/>
      <c r="V38" s="622"/>
      <c r="W38" s="622"/>
      <c r="X38" s="622"/>
      <c r="Y38" s="623"/>
      <c r="Z38" s="659">
        <v>6.9</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141262</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18641</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6595794</v>
      </c>
      <c r="CS38" s="622"/>
      <c r="CT38" s="622"/>
      <c r="CU38" s="622"/>
      <c r="CV38" s="622"/>
      <c r="CW38" s="622"/>
      <c r="CX38" s="622"/>
      <c r="CY38" s="623"/>
      <c r="CZ38" s="624">
        <v>9.8000000000000007</v>
      </c>
      <c r="DA38" s="636"/>
      <c r="DB38" s="636"/>
      <c r="DC38" s="637"/>
      <c r="DD38" s="627">
        <v>5206264</v>
      </c>
      <c r="DE38" s="622"/>
      <c r="DF38" s="622"/>
      <c r="DG38" s="622"/>
      <c r="DH38" s="622"/>
      <c r="DI38" s="622"/>
      <c r="DJ38" s="622"/>
      <c r="DK38" s="623"/>
      <c r="DL38" s="627">
        <v>4886860</v>
      </c>
      <c r="DM38" s="622"/>
      <c r="DN38" s="622"/>
      <c r="DO38" s="622"/>
      <c r="DP38" s="622"/>
      <c r="DQ38" s="622"/>
      <c r="DR38" s="622"/>
      <c r="DS38" s="622"/>
      <c r="DT38" s="622"/>
      <c r="DU38" s="622"/>
      <c r="DV38" s="623"/>
      <c r="DW38" s="624">
        <v>13.8</v>
      </c>
      <c r="DX38" s="636"/>
      <c r="DY38" s="636"/>
      <c r="DZ38" s="636"/>
      <c r="EA38" s="636"/>
      <c r="EB38" s="636"/>
      <c r="EC38" s="648"/>
    </row>
    <row r="39" spans="2:133" ht="11.25" customHeight="1">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4955</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28580</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1112526</v>
      </c>
      <c r="CS39" s="634"/>
      <c r="CT39" s="634"/>
      <c r="CU39" s="634"/>
      <c r="CV39" s="634"/>
      <c r="CW39" s="634"/>
      <c r="CX39" s="634"/>
      <c r="CY39" s="635"/>
      <c r="CZ39" s="624">
        <v>1.7</v>
      </c>
      <c r="DA39" s="636"/>
      <c r="DB39" s="636"/>
      <c r="DC39" s="637"/>
      <c r="DD39" s="627">
        <v>239196</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c r="B40" s="618" t="s">
        <v>330</v>
      </c>
      <c r="C40" s="619"/>
      <c r="D40" s="619"/>
      <c r="E40" s="619"/>
      <c r="F40" s="619"/>
      <c r="G40" s="619"/>
      <c r="H40" s="619"/>
      <c r="I40" s="619"/>
      <c r="J40" s="619"/>
      <c r="K40" s="619"/>
      <c r="L40" s="619"/>
      <c r="M40" s="619"/>
      <c r="N40" s="619"/>
      <c r="O40" s="619"/>
      <c r="P40" s="619"/>
      <c r="Q40" s="620"/>
      <c r="R40" s="621">
        <v>239400</v>
      </c>
      <c r="S40" s="622"/>
      <c r="T40" s="622"/>
      <c r="U40" s="622"/>
      <c r="V40" s="622"/>
      <c r="W40" s="622"/>
      <c r="X40" s="622"/>
      <c r="Y40" s="623"/>
      <c r="Z40" s="659">
        <v>0.3</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109</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794909</v>
      </c>
      <c r="CS40" s="622"/>
      <c r="CT40" s="622"/>
      <c r="CU40" s="622"/>
      <c r="CV40" s="622"/>
      <c r="CW40" s="622"/>
      <c r="CX40" s="622"/>
      <c r="CY40" s="623"/>
      <c r="CZ40" s="624">
        <v>1.2</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c r="B41" s="602" t="s">
        <v>335</v>
      </c>
      <c r="C41" s="603"/>
      <c r="D41" s="603"/>
      <c r="E41" s="603"/>
      <c r="F41" s="603"/>
      <c r="G41" s="603"/>
      <c r="H41" s="603"/>
      <c r="I41" s="603"/>
      <c r="J41" s="603"/>
      <c r="K41" s="603"/>
      <c r="L41" s="603"/>
      <c r="M41" s="603"/>
      <c r="N41" s="603"/>
      <c r="O41" s="603"/>
      <c r="P41" s="603"/>
      <c r="Q41" s="604"/>
      <c r="R41" s="605">
        <v>69510999</v>
      </c>
      <c r="S41" s="646"/>
      <c r="T41" s="646"/>
      <c r="U41" s="646"/>
      <c r="V41" s="646"/>
      <c r="W41" s="646"/>
      <c r="X41" s="646"/>
      <c r="Y41" s="649"/>
      <c r="Z41" s="650">
        <v>100</v>
      </c>
      <c r="AA41" s="650"/>
      <c r="AB41" s="650"/>
      <c r="AC41" s="650"/>
      <c r="AD41" s="651">
        <v>35091947</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1444185</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c r="AQ42" s="666" t="s">
        <v>339</v>
      </c>
      <c r="AR42" s="667"/>
      <c r="AS42" s="667"/>
      <c r="AT42" s="667"/>
      <c r="AU42" s="667"/>
      <c r="AV42" s="667"/>
      <c r="AW42" s="667"/>
      <c r="AX42" s="667"/>
      <c r="AY42" s="668"/>
      <c r="AZ42" s="605">
        <v>5092459</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405</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7165527</v>
      </c>
      <c r="CS42" s="634"/>
      <c r="CT42" s="634"/>
      <c r="CU42" s="634"/>
      <c r="CV42" s="634"/>
      <c r="CW42" s="634"/>
      <c r="CX42" s="634"/>
      <c r="CY42" s="635"/>
      <c r="CZ42" s="624">
        <v>10.6</v>
      </c>
      <c r="DA42" s="636"/>
      <c r="DB42" s="636"/>
      <c r="DC42" s="637"/>
      <c r="DD42" s="627">
        <v>1378061</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c r="B43" s="214" t="s">
        <v>342</v>
      </c>
      <c r="CD43" s="618" t="s">
        <v>343</v>
      </c>
      <c r="CE43" s="619"/>
      <c r="CF43" s="619"/>
      <c r="CG43" s="619"/>
      <c r="CH43" s="619"/>
      <c r="CI43" s="619"/>
      <c r="CJ43" s="619"/>
      <c r="CK43" s="619"/>
      <c r="CL43" s="619"/>
      <c r="CM43" s="619"/>
      <c r="CN43" s="619"/>
      <c r="CO43" s="619"/>
      <c r="CP43" s="619"/>
      <c r="CQ43" s="620"/>
      <c r="CR43" s="621">
        <v>448492</v>
      </c>
      <c r="CS43" s="634"/>
      <c r="CT43" s="634"/>
      <c r="CU43" s="634"/>
      <c r="CV43" s="634"/>
      <c r="CW43" s="634"/>
      <c r="CX43" s="634"/>
      <c r="CY43" s="635"/>
      <c r="CZ43" s="624">
        <v>0.7</v>
      </c>
      <c r="DA43" s="636"/>
      <c r="DB43" s="636"/>
      <c r="DC43" s="637"/>
      <c r="DD43" s="627">
        <v>448400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5381571</v>
      </c>
      <c r="CS44" s="622"/>
      <c r="CT44" s="622"/>
      <c r="CU44" s="622"/>
      <c r="CV44" s="622"/>
      <c r="CW44" s="622"/>
      <c r="CX44" s="622"/>
      <c r="CY44" s="623"/>
      <c r="CZ44" s="624">
        <v>8</v>
      </c>
      <c r="DA44" s="625"/>
      <c r="DB44" s="625"/>
      <c r="DC44" s="626"/>
      <c r="DD44" s="627">
        <v>1220588</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2106885</v>
      </c>
      <c r="CS45" s="634"/>
      <c r="CT45" s="634"/>
      <c r="CU45" s="634"/>
      <c r="CV45" s="634"/>
      <c r="CW45" s="634"/>
      <c r="CX45" s="634"/>
      <c r="CY45" s="635"/>
      <c r="CZ45" s="624">
        <v>3.1</v>
      </c>
      <c r="DA45" s="636"/>
      <c r="DB45" s="636"/>
      <c r="DC45" s="637"/>
      <c r="DD45" s="627">
        <v>179433</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c r="B46" s="225"/>
      <c r="CD46" s="642"/>
      <c r="CE46" s="643"/>
      <c r="CF46" s="618" t="s">
        <v>348</v>
      </c>
      <c r="CG46" s="619"/>
      <c r="CH46" s="619"/>
      <c r="CI46" s="619"/>
      <c r="CJ46" s="619"/>
      <c r="CK46" s="619"/>
      <c r="CL46" s="619"/>
      <c r="CM46" s="619"/>
      <c r="CN46" s="619"/>
      <c r="CO46" s="619"/>
      <c r="CP46" s="619"/>
      <c r="CQ46" s="620"/>
      <c r="CR46" s="621">
        <v>2811207</v>
      </c>
      <c r="CS46" s="622"/>
      <c r="CT46" s="622"/>
      <c r="CU46" s="622"/>
      <c r="CV46" s="622"/>
      <c r="CW46" s="622"/>
      <c r="CX46" s="622"/>
      <c r="CY46" s="623"/>
      <c r="CZ46" s="624">
        <v>4.2</v>
      </c>
      <c r="DA46" s="625"/>
      <c r="DB46" s="625"/>
      <c r="DC46" s="626"/>
      <c r="DD46" s="627">
        <v>989076</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c r="B47" s="225"/>
      <c r="CD47" s="642"/>
      <c r="CE47" s="643"/>
      <c r="CF47" s="618" t="s">
        <v>349</v>
      </c>
      <c r="CG47" s="619"/>
      <c r="CH47" s="619"/>
      <c r="CI47" s="619"/>
      <c r="CJ47" s="619"/>
      <c r="CK47" s="619"/>
      <c r="CL47" s="619"/>
      <c r="CM47" s="619"/>
      <c r="CN47" s="619"/>
      <c r="CO47" s="619"/>
      <c r="CP47" s="619"/>
      <c r="CQ47" s="620"/>
      <c r="CR47" s="621">
        <v>1783956</v>
      </c>
      <c r="CS47" s="634"/>
      <c r="CT47" s="634"/>
      <c r="CU47" s="634"/>
      <c r="CV47" s="634"/>
      <c r="CW47" s="634"/>
      <c r="CX47" s="634"/>
      <c r="CY47" s="635"/>
      <c r="CZ47" s="624">
        <v>2.6</v>
      </c>
      <c r="DA47" s="636"/>
      <c r="DB47" s="636"/>
      <c r="DC47" s="637"/>
      <c r="DD47" s="627">
        <v>157473</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c r="B49" s="225"/>
      <c r="CD49" s="602" t="s">
        <v>351</v>
      </c>
      <c r="CE49" s="603"/>
      <c r="CF49" s="603"/>
      <c r="CG49" s="603"/>
      <c r="CH49" s="603"/>
      <c r="CI49" s="603"/>
      <c r="CJ49" s="603"/>
      <c r="CK49" s="603"/>
      <c r="CL49" s="603"/>
      <c r="CM49" s="603"/>
      <c r="CN49" s="603"/>
      <c r="CO49" s="603"/>
      <c r="CP49" s="603"/>
      <c r="CQ49" s="604"/>
      <c r="CR49" s="605">
        <v>67397176</v>
      </c>
      <c r="CS49" s="606"/>
      <c r="CT49" s="606"/>
      <c r="CU49" s="606"/>
      <c r="CV49" s="606"/>
      <c r="CW49" s="606"/>
      <c r="CX49" s="606"/>
      <c r="CY49" s="607"/>
      <c r="CZ49" s="608">
        <v>100</v>
      </c>
      <c r="DA49" s="609"/>
      <c r="DB49" s="609"/>
      <c r="DC49" s="610"/>
      <c r="DD49" s="611">
        <v>40547439</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44DePEBGyj0o6SrsVaqBTdxP/BoFFbJLMzS5gIxvTqxjgV7ldTRu5Jh+T7snRmKAml3GHVLfzXmC0hyMY3Kjcg==" saltValue="P6t8iGrflnfGX/lYOH4HR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 zeroHeight="1"/>
  <cols>
    <col min="1" max="130" width="2.81640625" style="231" customWidth="1"/>
    <col min="131" max="131" width="1.63281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c r="A7" s="236">
        <v>1</v>
      </c>
      <c r="B7" s="1047" t="s">
        <v>374</v>
      </c>
      <c r="C7" s="1048"/>
      <c r="D7" s="1048"/>
      <c r="E7" s="1048"/>
      <c r="F7" s="1048"/>
      <c r="G7" s="1048"/>
      <c r="H7" s="1048"/>
      <c r="I7" s="1048"/>
      <c r="J7" s="1048"/>
      <c r="K7" s="1048"/>
      <c r="L7" s="1048"/>
      <c r="M7" s="1048"/>
      <c r="N7" s="1048"/>
      <c r="O7" s="1048"/>
      <c r="P7" s="1049"/>
      <c r="Q7" s="1102">
        <v>69460</v>
      </c>
      <c r="R7" s="1103"/>
      <c r="S7" s="1103"/>
      <c r="T7" s="1103"/>
      <c r="U7" s="1103"/>
      <c r="V7" s="1103">
        <v>67280</v>
      </c>
      <c r="W7" s="1103"/>
      <c r="X7" s="1103"/>
      <c r="Y7" s="1103"/>
      <c r="Z7" s="1103"/>
      <c r="AA7" s="1103">
        <v>2180</v>
      </c>
      <c r="AB7" s="1103"/>
      <c r="AC7" s="1103"/>
      <c r="AD7" s="1103"/>
      <c r="AE7" s="1104"/>
      <c r="AF7" s="1105">
        <v>2028</v>
      </c>
      <c r="AG7" s="1106"/>
      <c r="AH7" s="1106"/>
      <c r="AI7" s="1106"/>
      <c r="AJ7" s="1107"/>
      <c r="AK7" s="1108"/>
      <c r="AL7" s="1109"/>
      <c r="AM7" s="1109"/>
      <c r="AN7" s="1109"/>
      <c r="AO7" s="1109"/>
      <c r="AP7" s="1109">
        <v>82041</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553</v>
      </c>
      <c r="BT7" s="1100"/>
      <c r="BU7" s="1100"/>
      <c r="BV7" s="1100"/>
      <c r="BW7" s="1100"/>
      <c r="BX7" s="1100"/>
      <c r="BY7" s="1100"/>
      <c r="BZ7" s="1100"/>
      <c r="CA7" s="1100"/>
      <c r="CB7" s="1100"/>
      <c r="CC7" s="1100"/>
      <c r="CD7" s="1100"/>
      <c r="CE7" s="1100"/>
      <c r="CF7" s="1100"/>
      <c r="CG7" s="1112"/>
      <c r="CH7" s="1096">
        <v>-3</v>
      </c>
      <c r="CI7" s="1097"/>
      <c r="CJ7" s="1097"/>
      <c r="CK7" s="1097"/>
      <c r="CL7" s="1098"/>
      <c r="CM7" s="1096">
        <v>16</v>
      </c>
      <c r="CN7" s="1097"/>
      <c r="CO7" s="1097"/>
      <c r="CP7" s="1097"/>
      <c r="CQ7" s="1098"/>
      <c r="CR7" s="1096">
        <v>5</v>
      </c>
      <c r="CS7" s="1097"/>
      <c r="CT7" s="1097"/>
      <c r="CU7" s="1097"/>
      <c r="CV7" s="1098"/>
      <c r="CW7" s="1096">
        <v>275</v>
      </c>
      <c r="CX7" s="1097"/>
      <c r="CY7" s="1097"/>
      <c r="CZ7" s="1097"/>
      <c r="DA7" s="1098"/>
      <c r="DB7" s="1096" t="s">
        <v>552</v>
      </c>
      <c r="DC7" s="1097"/>
      <c r="DD7" s="1097"/>
      <c r="DE7" s="1097"/>
      <c r="DF7" s="1098"/>
      <c r="DG7" s="1096" t="s">
        <v>552</v>
      </c>
      <c r="DH7" s="1097"/>
      <c r="DI7" s="1097"/>
      <c r="DJ7" s="1097"/>
      <c r="DK7" s="1098"/>
      <c r="DL7" s="1096" t="s">
        <v>552</v>
      </c>
      <c r="DM7" s="1097"/>
      <c r="DN7" s="1097"/>
      <c r="DO7" s="1097"/>
      <c r="DP7" s="1098"/>
      <c r="DQ7" s="1096" t="s">
        <v>552</v>
      </c>
      <c r="DR7" s="1097"/>
      <c r="DS7" s="1097"/>
      <c r="DT7" s="1097"/>
      <c r="DU7" s="1098"/>
      <c r="DV7" s="1099"/>
      <c r="DW7" s="1100"/>
      <c r="DX7" s="1100"/>
      <c r="DY7" s="1100"/>
      <c r="DZ7" s="1101"/>
      <c r="EA7" s="234"/>
    </row>
    <row r="8" spans="1:131" s="235" customFormat="1" ht="26.25" customHeight="1">
      <c r="A8" s="238">
        <v>2</v>
      </c>
      <c r="B8" s="1030" t="s">
        <v>375</v>
      </c>
      <c r="C8" s="1031"/>
      <c r="D8" s="1031"/>
      <c r="E8" s="1031"/>
      <c r="F8" s="1031"/>
      <c r="G8" s="1031"/>
      <c r="H8" s="1031"/>
      <c r="I8" s="1031"/>
      <c r="J8" s="1031"/>
      <c r="K8" s="1031"/>
      <c r="L8" s="1031"/>
      <c r="M8" s="1031"/>
      <c r="N8" s="1031"/>
      <c r="O8" s="1031"/>
      <c r="P8" s="1032"/>
      <c r="Q8" s="1038">
        <v>9</v>
      </c>
      <c r="R8" s="1039"/>
      <c r="S8" s="1039"/>
      <c r="T8" s="1039"/>
      <c r="U8" s="1039"/>
      <c r="V8" s="1039">
        <v>55</v>
      </c>
      <c r="W8" s="1039"/>
      <c r="X8" s="1039"/>
      <c r="Y8" s="1039"/>
      <c r="Z8" s="1039"/>
      <c r="AA8" s="1039">
        <v>-46</v>
      </c>
      <c r="AB8" s="1039"/>
      <c r="AC8" s="1039"/>
      <c r="AD8" s="1039"/>
      <c r="AE8" s="1040"/>
      <c r="AF8" s="1035">
        <v>-46</v>
      </c>
      <c r="AG8" s="1036"/>
      <c r="AH8" s="1036"/>
      <c r="AI8" s="1036"/>
      <c r="AJ8" s="1037"/>
      <c r="AK8" s="1080">
        <v>46</v>
      </c>
      <c r="AL8" s="1081"/>
      <c r="AM8" s="1081"/>
      <c r="AN8" s="1081"/>
      <c r="AO8" s="1081"/>
      <c r="AP8" s="1081">
        <v>73</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554</v>
      </c>
      <c r="BT8" s="993"/>
      <c r="BU8" s="993"/>
      <c r="BV8" s="993"/>
      <c r="BW8" s="993"/>
      <c r="BX8" s="993"/>
      <c r="BY8" s="993"/>
      <c r="BZ8" s="993"/>
      <c r="CA8" s="993"/>
      <c r="CB8" s="993"/>
      <c r="CC8" s="993"/>
      <c r="CD8" s="993"/>
      <c r="CE8" s="993"/>
      <c r="CF8" s="993"/>
      <c r="CG8" s="1014"/>
      <c r="CH8" s="989">
        <v>0</v>
      </c>
      <c r="CI8" s="990"/>
      <c r="CJ8" s="990"/>
      <c r="CK8" s="990"/>
      <c r="CL8" s="991"/>
      <c r="CM8" s="989">
        <v>4</v>
      </c>
      <c r="CN8" s="990"/>
      <c r="CO8" s="990"/>
      <c r="CP8" s="990"/>
      <c r="CQ8" s="991"/>
      <c r="CR8" s="989">
        <v>2</v>
      </c>
      <c r="CS8" s="990"/>
      <c r="CT8" s="990"/>
      <c r="CU8" s="990"/>
      <c r="CV8" s="991"/>
      <c r="CW8" s="989" t="s">
        <v>552</v>
      </c>
      <c r="CX8" s="990"/>
      <c r="CY8" s="990"/>
      <c r="CZ8" s="990"/>
      <c r="DA8" s="991"/>
      <c r="DB8" s="989" t="s">
        <v>552</v>
      </c>
      <c r="DC8" s="990"/>
      <c r="DD8" s="990"/>
      <c r="DE8" s="990"/>
      <c r="DF8" s="991"/>
      <c r="DG8" s="989" t="s">
        <v>552</v>
      </c>
      <c r="DH8" s="990"/>
      <c r="DI8" s="990"/>
      <c r="DJ8" s="990"/>
      <c r="DK8" s="991"/>
      <c r="DL8" s="989" t="s">
        <v>552</v>
      </c>
      <c r="DM8" s="990"/>
      <c r="DN8" s="990"/>
      <c r="DO8" s="990"/>
      <c r="DP8" s="991"/>
      <c r="DQ8" s="989" t="s">
        <v>552</v>
      </c>
      <c r="DR8" s="990"/>
      <c r="DS8" s="990"/>
      <c r="DT8" s="990"/>
      <c r="DU8" s="991"/>
      <c r="DV8" s="992"/>
      <c r="DW8" s="993"/>
      <c r="DX8" s="993"/>
      <c r="DY8" s="993"/>
      <c r="DZ8" s="994"/>
      <c r="EA8" s="234"/>
    </row>
    <row r="9" spans="1:131" s="235" customFormat="1" ht="26.25" customHeight="1">
      <c r="A9" s="238">
        <v>3</v>
      </c>
      <c r="B9" s="1030" t="s">
        <v>376</v>
      </c>
      <c r="C9" s="1031"/>
      <c r="D9" s="1031"/>
      <c r="E9" s="1031"/>
      <c r="F9" s="1031"/>
      <c r="G9" s="1031"/>
      <c r="H9" s="1031"/>
      <c r="I9" s="1031"/>
      <c r="J9" s="1031"/>
      <c r="K9" s="1031"/>
      <c r="L9" s="1031"/>
      <c r="M9" s="1031"/>
      <c r="N9" s="1031"/>
      <c r="O9" s="1031"/>
      <c r="P9" s="1032"/>
      <c r="Q9" s="1038">
        <v>43</v>
      </c>
      <c r="R9" s="1039"/>
      <c r="S9" s="1039"/>
      <c r="T9" s="1039"/>
      <c r="U9" s="1039"/>
      <c r="V9" s="1039">
        <v>62</v>
      </c>
      <c r="W9" s="1039"/>
      <c r="X9" s="1039"/>
      <c r="Y9" s="1039"/>
      <c r="Z9" s="1039"/>
      <c r="AA9" s="1039">
        <v>-20</v>
      </c>
      <c r="AB9" s="1039"/>
      <c r="AC9" s="1039"/>
      <c r="AD9" s="1039"/>
      <c r="AE9" s="1040"/>
      <c r="AF9" s="1035">
        <v>-20</v>
      </c>
      <c r="AG9" s="1036"/>
      <c r="AH9" s="1036"/>
      <c r="AI9" s="1036"/>
      <c r="AJ9" s="1037"/>
      <c r="AK9" s="1080">
        <v>20</v>
      </c>
      <c r="AL9" s="1081"/>
      <c r="AM9" s="1081"/>
      <c r="AN9" s="1081"/>
      <c r="AO9" s="1081"/>
      <c r="AP9" s="1081">
        <v>5</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555</v>
      </c>
      <c r="BT9" s="993"/>
      <c r="BU9" s="993"/>
      <c r="BV9" s="993"/>
      <c r="BW9" s="993"/>
      <c r="BX9" s="993"/>
      <c r="BY9" s="993"/>
      <c r="BZ9" s="993"/>
      <c r="CA9" s="993"/>
      <c r="CB9" s="993"/>
      <c r="CC9" s="993"/>
      <c r="CD9" s="993"/>
      <c r="CE9" s="993"/>
      <c r="CF9" s="993"/>
      <c r="CG9" s="1014"/>
      <c r="CH9" s="989">
        <v>-6</v>
      </c>
      <c r="CI9" s="990"/>
      <c r="CJ9" s="990"/>
      <c r="CK9" s="990"/>
      <c r="CL9" s="991"/>
      <c r="CM9" s="989">
        <v>1</v>
      </c>
      <c r="CN9" s="990"/>
      <c r="CO9" s="990"/>
      <c r="CP9" s="990"/>
      <c r="CQ9" s="991"/>
      <c r="CR9" s="989">
        <v>60</v>
      </c>
      <c r="CS9" s="990"/>
      <c r="CT9" s="990"/>
      <c r="CU9" s="990"/>
      <c r="CV9" s="991"/>
      <c r="CW9" s="989" t="s">
        <v>552</v>
      </c>
      <c r="CX9" s="990"/>
      <c r="CY9" s="990"/>
      <c r="CZ9" s="990"/>
      <c r="DA9" s="991"/>
      <c r="DB9" s="989" t="s">
        <v>552</v>
      </c>
      <c r="DC9" s="990"/>
      <c r="DD9" s="990"/>
      <c r="DE9" s="990"/>
      <c r="DF9" s="991"/>
      <c r="DG9" s="989" t="s">
        <v>552</v>
      </c>
      <c r="DH9" s="990"/>
      <c r="DI9" s="990"/>
      <c r="DJ9" s="990"/>
      <c r="DK9" s="991"/>
      <c r="DL9" s="989" t="s">
        <v>552</v>
      </c>
      <c r="DM9" s="990"/>
      <c r="DN9" s="990"/>
      <c r="DO9" s="990"/>
      <c r="DP9" s="991"/>
      <c r="DQ9" s="989" t="s">
        <v>552</v>
      </c>
      <c r="DR9" s="990"/>
      <c r="DS9" s="990"/>
      <c r="DT9" s="990"/>
      <c r="DU9" s="991"/>
      <c r="DV9" s="992"/>
      <c r="DW9" s="993"/>
      <c r="DX9" s="993"/>
      <c r="DY9" s="993"/>
      <c r="DZ9" s="994"/>
      <c r="EA9" s="234"/>
    </row>
    <row r="10" spans="1:131" s="235" customFormat="1" ht="26.25" customHeight="1">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556</v>
      </c>
      <c r="BT10" s="993"/>
      <c r="BU10" s="993"/>
      <c r="BV10" s="993"/>
      <c r="BW10" s="993"/>
      <c r="BX10" s="993"/>
      <c r="BY10" s="993"/>
      <c r="BZ10" s="993"/>
      <c r="CA10" s="993"/>
      <c r="CB10" s="993"/>
      <c r="CC10" s="993"/>
      <c r="CD10" s="993"/>
      <c r="CE10" s="993"/>
      <c r="CF10" s="993"/>
      <c r="CG10" s="1014"/>
      <c r="CH10" s="989">
        <v>4</v>
      </c>
      <c r="CI10" s="990"/>
      <c r="CJ10" s="990"/>
      <c r="CK10" s="990"/>
      <c r="CL10" s="991"/>
      <c r="CM10" s="989">
        <v>21</v>
      </c>
      <c r="CN10" s="990"/>
      <c r="CO10" s="990"/>
      <c r="CP10" s="990"/>
      <c r="CQ10" s="991"/>
      <c r="CR10" s="989">
        <v>50</v>
      </c>
      <c r="CS10" s="990"/>
      <c r="CT10" s="990"/>
      <c r="CU10" s="990"/>
      <c r="CV10" s="991"/>
      <c r="CW10" s="989" t="s">
        <v>552</v>
      </c>
      <c r="CX10" s="990"/>
      <c r="CY10" s="990"/>
      <c r="CZ10" s="990"/>
      <c r="DA10" s="991"/>
      <c r="DB10" s="989" t="s">
        <v>552</v>
      </c>
      <c r="DC10" s="990"/>
      <c r="DD10" s="990"/>
      <c r="DE10" s="990"/>
      <c r="DF10" s="991"/>
      <c r="DG10" s="989" t="s">
        <v>552</v>
      </c>
      <c r="DH10" s="990"/>
      <c r="DI10" s="990"/>
      <c r="DJ10" s="990"/>
      <c r="DK10" s="991"/>
      <c r="DL10" s="989" t="s">
        <v>552</v>
      </c>
      <c r="DM10" s="990"/>
      <c r="DN10" s="990"/>
      <c r="DO10" s="990"/>
      <c r="DP10" s="991"/>
      <c r="DQ10" s="989" t="s">
        <v>552</v>
      </c>
      <c r="DR10" s="990"/>
      <c r="DS10" s="990"/>
      <c r="DT10" s="990"/>
      <c r="DU10" s="991"/>
      <c r="DV10" s="992"/>
      <c r="DW10" s="993"/>
      <c r="DX10" s="993"/>
      <c r="DY10" s="993"/>
      <c r="DZ10" s="994"/>
      <c r="EA10" s="234"/>
    </row>
    <row r="11" spans="1:131" s="235" customFormat="1" ht="26.25" customHeight="1">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557</v>
      </c>
      <c r="BT11" s="993"/>
      <c r="BU11" s="993"/>
      <c r="BV11" s="993"/>
      <c r="BW11" s="993"/>
      <c r="BX11" s="993"/>
      <c r="BY11" s="993"/>
      <c r="BZ11" s="993"/>
      <c r="CA11" s="993"/>
      <c r="CB11" s="993"/>
      <c r="CC11" s="993"/>
      <c r="CD11" s="993"/>
      <c r="CE11" s="993"/>
      <c r="CF11" s="993"/>
      <c r="CG11" s="1014"/>
      <c r="CH11" s="989">
        <v>-4</v>
      </c>
      <c r="CI11" s="990"/>
      <c r="CJ11" s="990"/>
      <c r="CK11" s="990"/>
      <c r="CL11" s="991"/>
      <c r="CM11" s="989">
        <v>14</v>
      </c>
      <c r="CN11" s="990"/>
      <c r="CO11" s="990"/>
      <c r="CP11" s="990"/>
      <c r="CQ11" s="991"/>
      <c r="CR11" s="989">
        <v>50</v>
      </c>
      <c r="CS11" s="990"/>
      <c r="CT11" s="990"/>
      <c r="CU11" s="990"/>
      <c r="CV11" s="991"/>
      <c r="CW11" s="989">
        <v>1</v>
      </c>
      <c r="CX11" s="990"/>
      <c r="CY11" s="990"/>
      <c r="CZ11" s="990"/>
      <c r="DA11" s="991"/>
      <c r="DB11" s="989" t="s">
        <v>552</v>
      </c>
      <c r="DC11" s="990"/>
      <c r="DD11" s="990"/>
      <c r="DE11" s="990"/>
      <c r="DF11" s="991"/>
      <c r="DG11" s="989" t="s">
        <v>552</v>
      </c>
      <c r="DH11" s="990"/>
      <c r="DI11" s="990"/>
      <c r="DJ11" s="990"/>
      <c r="DK11" s="991"/>
      <c r="DL11" s="989" t="s">
        <v>552</v>
      </c>
      <c r="DM11" s="990"/>
      <c r="DN11" s="990"/>
      <c r="DO11" s="990"/>
      <c r="DP11" s="991"/>
      <c r="DQ11" s="989" t="s">
        <v>552</v>
      </c>
      <c r="DR11" s="990"/>
      <c r="DS11" s="990"/>
      <c r="DT11" s="990"/>
      <c r="DU11" s="991"/>
      <c r="DV11" s="992"/>
      <c r="DW11" s="993"/>
      <c r="DX11" s="993"/>
      <c r="DY11" s="993"/>
      <c r="DZ11" s="994"/>
      <c r="EA11" s="234"/>
    </row>
    <row r="12" spans="1:131" s="235" customFormat="1" ht="26.25" customHeight="1">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c r="A23" s="240" t="s">
        <v>378</v>
      </c>
      <c r="B23" s="937" t="s">
        <v>379</v>
      </c>
      <c r="C23" s="938"/>
      <c r="D23" s="938"/>
      <c r="E23" s="938"/>
      <c r="F23" s="938"/>
      <c r="G23" s="938"/>
      <c r="H23" s="938"/>
      <c r="I23" s="938"/>
      <c r="J23" s="938"/>
      <c r="K23" s="938"/>
      <c r="L23" s="938"/>
      <c r="M23" s="938"/>
      <c r="N23" s="938"/>
      <c r="O23" s="938"/>
      <c r="P23" s="948"/>
      <c r="Q23" s="1067">
        <v>69511</v>
      </c>
      <c r="R23" s="1061"/>
      <c r="S23" s="1061"/>
      <c r="T23" s="1061"/>
      <c r="U23" s="1061"/>
      <c r="V23" s="1061">
        <v>67397</v>
      </c>
      <c r="W23" s="1061"/>
      <c r="X23" s="1061"/>
      <c r="Y23" s="1061"/>
      <c r="Z23" s="1061"/>
      <c r="AA23" s="1061">
        <v>2114</v>
      </c>
      <c r="AB23" s="1061"/>
      <c r="AC23" s="1061"/>
      <c r="AD23" s="1061"/>
      <c r="AE23" s="1068"/>
      <c r="AF23" s="1069">
        <v>1962</v>
      </c>
      <c r="AG23" s="1061"/>
      <c r="AH23" s="1061"/>
      <c r="AI23" s="1061"/>
      <c r="AJ23" s="1070"/>
      <c r="AK23" s="1071"/>
      <c r="AL23" s="1072"/>
      <c r="AM23" s="1072"/>
      <c r="AN23" s="1072"/>
      <c r="AO23" s="1072"/>
      <c r="AP23" s="1061">
        <v>82119</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c r="A26" s="995" t="s">
        <v>357</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c r="A28" s="242">
        <v>1</v>
      </c>
      <c r="B28" s="1047" t="s">
        <v>390</v>
      </c>
      <c r="C28" s="1048"/>
      <c r="D28" s="1048"/>
      <c r="E28" s="1048"/>
      <c r="F28" s="1048"/>
      <c r="G28" s="1048"/>
      <c r="H28" s="1048"/>
      <c r="I28" s="1048"/>
      <c r="J28" s="1048"/>
      <c r="K28" s="1048"/>
      <c r="L28" s="1048"/>
      <c r="M28" s="1048"/>
      <c r="N28" s="1048"/>
      <c r="O28" s="1048"/>
      <c r="P28" s="1049"/>
      <c r="Q28" s="1050">
        <v>17180</v>
      </c>
      <c r="R28" s="1051"/>
      <c r="S28" s="1051"/>
      <c r="T28" s="1051"/>
      <c r="U28" s="1051"/>
      <c r="V28" s="1051">
        <v>16484</v>
      </c>
      <c r="W28" s="1051"/>
      <c r="X28" s="1051"/>
      <c r="Y28" s="1051"/>
      <c r="Z28" s="1051"/>
      <c r="AA28" s="1051">
        <v>696</v>
      </c>
      <c r="AB28" s="1051"/>
      <c r="AC28" s="1051"/>
      <c r="AD28" s="1051"/>
      <c r="AE28" s="1052"/>
      <c r="AF28" s="1053">
        <v>692</v>
      </c>
      <c r="AG28" s="1051"/>
      <c r="AH28" s="1051"/>
      <c r="AI28" s="1051"/>
      <c r="AJ28" s="1054"/>
      <c r="AK28" s="1042">
        <v>1444</v>
      </c>
      <c r="AL28" s="1043"/>
      <c r="AM28" s="1043"/>
      <c r="AN28" s="1043"/>
      <c r="AO28" s="1043"/>
      <c r="AP28" s="1043" t="s">
        <v>552</v>
      </c>
      <c r="AQ28" s="1043"/>
      <c r="AR28" s="1043"/>
      <c r="AS28" s="1043"/>
      <c r="AT28" s="1043"/>
      <c r="AU28" s="1043" t="s">
        <v>552</v>
      </c>
      <c r="AV28" s="1043"/>
      <c r="AW28" s="1043"/>
      <c r="AX28" s="1043"/>
      <c r="AY28" s="1043"/>
      <c r="AZ28" s="1044" t="s">
        <v>552</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c r="A29" s="242">
        <v>2</v>
      </c>
      <c r="B29" s="1030" t="s">
        <v>391</v>
      </c>
      <c r="C29" s="1031"/>
      <c r="D29" s="1031"/>
      <c r="E29" s="1031"/>
      <c r="F29" s="1031"/>
      <c r="G29" s="1031"/>
      <c r="H29" s="1031"/>
      <c r="I29" s="1031"/>
      <c r="J29" s="1031"/>
      <c r="K29" s="1031"/>
      <c r="L29" s="1031"/>
      <c r="M29" s="1031"/>
      <c r="N29" s="1031"/>
      <c r="O29" s="1031"/>
      <c r="P29" s="1032"/>
      <c r="Q29" s="1038">
        <v>2163</v>
      </c>
      <c r="R29" s="1039"/>
      <c r="S29" s="1039"/>
      <c r="T29" s="1039"/>
      <c r="U29" s="1039"/>
      <c r="V29" s="1039">
        <v>2119</v>
      </c>
      <c r="W29" s="1039"/>
      <c r="X29" s="1039"/>
      <c r="Y29" s="1039"/>
      <c r="Z29" s="1039"/>
      <c r="AA29" s="1039">
        <v>44</v>
      </c>
      <c r="AB29" s="1039"/>
      <c r="AC29" s="1039"/>
      <c r="AD29" s="1039"/>
      <c r="AE29" s="1040"/>
      <c r="AF29" s="1035">
        <v>44</v>
      </c>
      <c r="AG29" s="1036"/>
      <c r="AH29" s="1036"/>
      <c r="AI29" s="1036"/>
      <c r="AJ29" s="1037"/>
      <c r="AK29" s="980">
        <v>667</v>
      </c>
      <c r="AL29" s="971"/>
      <c r="AM29" s="971"/>
      <c r="AN29" s="971"/>
      <c r="AO29" s="971"/>
      <c r="AP29" s="971" t="s">
        <v>552</v>
      </c>
      <c r="AQ29" s="971"/>
      <c r="AR29" s="971"/>
      <c r="AS29" s="971"/>
      <c r="AT29" s="971"/>
      <c r="AU29" s="971" t="s">
        <v>552</v>
      </c>
      <c r="AV29" s="971"/>
      <c r="AW29" s="971"/>
      <c r="AX29" s="971"/>
      <c r="AY29" s="971"/>
      <c r="AZ29" s="1041" t="s">
        <v>552</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c r="A30" s="242">
        <v>3</v>
      </c>
      <c r="B30" s="1030" t="s">
        <v>392</v>
      </c>
      <c r="C30" s="1031"/>
      <c r="D30" s="1031"/>
      <c r="E30" s="1031"/>
      <c r="F30" s="1031"/>
      <c r="G30" s="1031"/>
      <c r="H30" s="1031"/>
      <c r="I30" s="1031"/>
      <c r="J30" s="1031"/>
      <c r="K30" s="1031"/>
      <c r="L30" s="1031"/>
      <c r="M30" s="1031"/>
      <c r="N30" s="1031"/>
      <c r="O30" s="1031"/>
      <c r="P30" s="1032"/>
      <c r="Q30" s="1038">
        <v>16718</v>
      </c>
      <c r="R30" s="1039"/>
      <c r="S30" s="1039"/>
      <c r="T30" s="1039"/>
      <c r="U30" s="1039"/>
      <c r="V30" s="1039">
        <v>14697</v>
      </c>
      <c r="W30" s="1039"/>
      <c r="X30" s="1039"/>
      <c r="Y30" s="1039"/>
      <c r="Z30" s="1039"/>
      <c r="AA30" s="1039">
        <v>2021</v>
      </c>
      <c r="AB30" s="1039"/>
      <c r="AC30" s="1039"/>
      <c r="AD30" s="1039"/>
      <c r="AE30" s="1040"/>
      <c r="AF30" s="1035">
        <v>2021</v>
      </c>
      <c r="AG30" s="1036"/>
      <c r="AH30" s="1036"/>
      <c r="AI30" s="1036"/>
      <c r="AJ30" s="1037"/>
      <c r="AK30" s="980">
        <v>2376</v>
      </c>
      <c r="AL30" s="971"/>
      <c r="AM30" s="971"/>
      <c r="AN30" s="971"/>
      <c r="AO30" s="971"/>
      <c r="AP30" s="971" t="s">
        <v>552</v>
      </c>
      <c r="AQ30" s="971"/>
      <c r="AR30" s="971"/>
      <c r="AS30" s="971"/>
      <c r="AT30" s="971"/>
      <c r="AU30" s="971" t="s">
        <v>552</v>
      </c>
      <c r="AV30" s="971"/>
      <c r="AW30" s="971"/>
      <c r="AX30" s="971"/>
      <c r="AY30" s="971"/>
      <c r="AZ30" s="1041" t="s">
        <v>552</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c r="A31" s="242">
        <v>4</v>
      </c>
      <c r="B31" s="1030" t="s">
        <v>393</v>
      </c>
      <c r="C31" s="1031"/>
      <c r="D31" s="1031"/>
      <c r="E31" s="1031"/>
      <c r="F31" s="1031"/>
      <c r="G31" s="1031"/>
      <c r="H31" s="1031"/>
      <c r="I31" s="1031"/>
      <c r="J31" s="1031"/>
      <c r="K31" s="1031"/>
      <c r="L31" s="1031"/>
      <c r="M31" s="1031"/>
      <c r="N31" s="1031"/>
      <c r="O31" s="1031"/>
      <c r="P31" s="1032"/>
      <c r="Q31" s="1038">
        <v>536</v>
      </c>
      <c r="R31" s="1039"/>
      <c r="S31" s="1039"/>
      <c r="T31" s="1039"/>
      <c r="U31" s="1039"/>
      <c r="V31" s="1039">
        <v>415</v>
      </c>
      <c r="W31" s="1039"/>
      <c r="X31" s="1039"/>
      <c r="Y31" s="1039"/>
      <c r="Z31" s="1039"/>
      <c r="AA31" s="1039">
        <v>121</v>
      </c>
      <c r="AB31" s="1039"/>
      <c r="AC31" s="1039"/>
      <c r="AD31" s="1039"/>
      <c r="AE31" s="1040"/>
      <c r="AF31" s="1035">
        <v>661</v>
      </c>
      <c r="AG31" s="1036"/>
      <c r="AH31" s="1036"/>
      <c r="AI31" s="1036"/>
      <c r="AJ31" s="1037"/>
      <c r="AK31" s="980">
        <v>5</v>
      </c>
      <c r="AL31" s="971"/>
      <c r="AM31" s="971"/>
      <c r="AN31" s="971"/>
      <c r="AO31" s="971"/>
      <c r="AP31" s="971">
        <v>742</v>
      </c>
      <c r="AQ31" s="971"/>
      <c r="AR31" s="971"/>
      <c r="AS31" s="971"/>
      <c r="AT31" s="971"/>
      <c r="AU31" s="971">
        <v>27</v>
      </c>
      <c r="AV31" s="971"/>
      <c r="AW31" s="971"/>
      <c r="AX31" s="971"/>
      <c r="AY31" s="971"/>
      <c r="AZ31" s="1041" t="s">
        <v>552</v>
      </c>
      <c r="BA31" s="1041"/>
      <c r="BB31" s="1041"/>
      <c r="BC31" s="1041"/>
      <c r="BD31" s="1041"/>
      <c r="BE31" s="972" t="s">
        <v>394</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c r="A32" s="242">
        <v>5</v>
      </c>
      <c r="B32" s="1030" t="s">
        <v>395</v>
      </c>
      <c r="C32" s="1031"/>
      <c r="D32" s="1031"/>
      <c r="E32" s="1031"/>
      <c r="F32" s="1031"/>
      <c r="G32" s="1031"/>
      <c r="H32" s="1031"/>
      <c r="I32" s="1031"/>
      <c r="J32" s="1031"/>
      <c r="K32" s="1031"/>
      <c r="L32" s="1031"/>
      <c r="M32" s="1031"/>
      <c r="N32" s="1031"/>
      <c r="O32" s="1031"/>
      <c r="P32" s="1032"/>
      <c r="Q32" s="1038">
        <v>192</v>
      </c>
      <c r="R32" s="1039"/>
      <c r="S32" s="1039"/>
      <c r="T32" s="1039"/>
      <c r="U32" s="1039"/>
      <c r="V32" s="1039">
        <v>191</v>
      </c>
      <c r="W32" s="1039"/>
      <c r="X32" s="1039"/>
      <c r="Y32" s="1039"/>
      <c r="Z32" s="1039"/>
      <c r="AA32" s="1039">
        <v>1</v>
      </c>
      <c r="AB32" s="1039"/>
      <c r="AC32" s="1039"/>
      <c r="AD32" s="1039"/>
      <c r="AE32" s="1040"/>
      <c r="AF32" s="1035" t="s">
        <v>122</v>
      </c>
      <c r="AG32" s="1036"/>
      <c r="AH32" s="1036"/>
      <c r="AI32" s="1036"/>
      <c r="AJ32" s="1037"/>
      <c r="AK32" s="980">
        <v>141</v>
      </c>
      <c r="AL32" s="971"/>
      <c r="AM32" s="971"/>
      <c r="AN32" s="971"/>
      <c r="AO32" s="971"/>
      <c r="AP32" s="971">
        <v>1163</v>
      </c>
      <c r="AQ32" s="971"/>
      <c r="AR32" s="971"/>
      <c r="AS32" s="971"/>
      <c r="AT32" s="971"/>
      <c r="AU32" s="971">
        <v>662</v>
      </c>
      <c r="AV32" s="971"/>
      <c r="AW32" s="971"/>
      <c r="AX32" s="971"/>
      <c r="AY32" s="971"/>
      <c r="AZ32" s="1041" t="s">
        <v>552</v>
      </c>
      <c r="BA32" s="1041"/>
      <c r="BB32" s="1041"/>
      <c r="BC32" s="1041"/>
      <c r="BD32" s="104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c r="A33" s="242">
        <v>6</v>
      </c>
      <c r="B33" s="1030" t="s">
        <v>396</v>
      </c>
      <c r="C33" s="1031"/>
      <c r="D33" s="1031"/>
      <c r="E33" s="1031"/>
      <c r="F33" s="1031"/>
      <c r="G33" s="1031"/>
      <c r="H33" s="1031"/>
      <c r="I33" s="1031"/>
      <c r="J33" s="1031"/>
      <c r="K33" s="1031"/>
      <c r="L33" s="1031"/>
      <c r="M33" s="1031"/>
      <c r="N33" s="1031"/>
      <c r="O33" s="1031"/>
      <c r="P33" s="1032"/>
      <c r="Q33" s="1038">
        <v>3029</v>
      </c>
      <c r="R33" s="1039"/>
      <c r="S33" s="1039"/>
      <c r="T33" s="1039"/>
      <c r="U33" s="1039"/>
      <c r="V33" s="1039">
        <v>2729</v>
      </c>
      <c r="W33" s="1039"/>
      <c r="X33" s="1039"/>
      <c r="Y33" s="1039"/>
      <c r="Z33" s="1039"/>
      <c r="AA33" s="1039">
        <v>300</v>
      </c>
      <c r="AB33" s="1039"/>
      <c r="AC33" s="1039"/>
      <c r="AD33" s="1039"/>
      <c r="AE33" s="1040"/>
      <c r="AF33" s="1035">
        <v>476</v>
      </c>
      <c r="AG33" s="1036"/>
      <c r="AH33" s="1036"/>
      <c r="AI33" s="1036"/>
      <c r="AJ33" s="1037"/>
      <c r="AK33" s="980">
        <v>1320</v>
      </c>
      <c r="AL33" s="971"/>
      <c r="AM33" s="971"/>
      <c r="AN33" s="971"/>
      <c r="AO33" s="971"/>
      <c r="AP33" s="971">
        <v>19137</v>
      </c>
      <c r="AQ33" s="971"/>
      <c r="AR33" s="971"/>
      <c r="AS33" s="971"/>
      <c r="AT33" s="971"/>
      <c r="AU33" s="971">
        <v>14000</v>
      </c>
      <c r="AV33" s="971"/>
      <c r="AW33" s="971"/>
      <c r="AX33" s="971"/>
      <c r="AY33" s="971"/>
      <c r="AZ33" s="1041" t="s">
        <v>552</v>
      </c>
      <c r="BA33" s="1041"/>
      <c r="BB33" s="1041"/>
      <c r="BC33" s="1041"/>
      <c r="BD33" s="1041"/>
      <c r="BE33" s="972" t="s">
        <v>394</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c r="A34" s="242">
        <v>7</v>
      </c>
      <c r="B34" s="1030" t="s">
        <v>397</v>
      </c>
      <c r="C34" s="1031"/>
      <c r="D34" s="1031"/>
      <c r="E34" s="1031"/>
      <c r="F34" s="1031"/>
      <c r="G34" s="1031"/>
      <c r="H34" s="1031"/>
      <c r="I34" s="1031"/>
      <c r="J34" s="1031"/>
      <c r="K34" s="1031"/>
      <c r="L34" s="1031"/>
      <c r="M34" s="1031"/>
      <c r="N34" s="1031"/>
      <c r="O34" s="1031"/>
      <c r="P34" s="1032"/>
      <c r="Q34" s="1038">
        <v>90</v>
      </c>
      <c r="R34" s="1039"/>
      <c r="S34" s="1039"/>
      <c r="T34" s="1039"/>
      <c r="U34" s="1039"/>
      <c r="V34" s="1039">
        <v>80</v>
      </c>
      <c r="W34" s="1039"/>
      <c r="X34" s="1039"/>
      <c r="Y34" s="1039"/>
      <c r="Z34" s="1039"/>
      <c r="AA34" s="1039">
        <v>10</v>
      </c>
      <c r="AB34" s="1039"/>
      <c r="AC34" s="1039"/>
      <c r="AD34" s="1039"/>
      <c r="AE34" s="1040"/>
      <c r="AF34" s="1035">
        <v>10</v>
      </c>
      <c r="AG34" s="1036"/>
      <c r="AH34" s="1036"/>
      <c r="AI34" s="1036"/>
      <c r="AJ34" s="1037"/>
      <c r="AK34" s="980">
        <v>42</v>
      </c>
      <c r="AL34" s="971"/>
      <c r="AM34" s="971"/>
      <c r="AN34" s="971"/>
      <c r="AO34" s="971"/>
      <c r="AP34" s="971">
        <v>160</v>
      </c>
      <c r="AQ34" s="971"/>
      <c r="AR34" s="971"/>
      <c r="AS34" s="971"/>
      <c r="AT34" s="971"/>
      <c r="AU34" s="971">
        <v>142</v>
      </c>
      <c r="AV34" s="971"/>
      <c r="AW34" s="971"/>
      <c r="AX34" s="971"/>
      <c r="AY34" s="971"/>
      <c r="AZ34" s="1041" t="s">
        <v>552</v>
      </c>
      <c r="BA34" s="1041"/>
      <c r="BB34" s="1041"/>
      <c r="BC34" s="1041"/>
      <c r="BD34" s="1041"/>
      <c r="BE34" s="972" t="s">
        <v>398</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c r="A35" s="242">
        <v>8</v>
      </c>
      <c r="B35" s="1030" t="s">
        <v>399</v>
      </c>
      <c r="C35" s="1031"/>
      <c r="D35" s="1031"/>
      <c r="E35" s="1031"/>
      <c r="F35" s="1031"/>
      <c r="G35" s="1031"/>
      <c r="H35" s="1031"/>
      <c r="I35" s="1031"/>
      <c r="J35" s="1031"/>
      <c r="K35" s="1031"/>
      <c r="L35" s="1031"/>
      <c r="M35" s="1031"/>
      <c r="N35" s="1031"/>
      <c r="O35" s="1031"/>
      <c r="P35" s="1032"/>
      <c r="Q35" s="1038">
        <v>44</v>
      </c>
      <c r="R35" s="1039"/>
      <c r="S35" s="1039"/>
      <c r="T35" s="1039"/>
      <c r="U35" s="1039"/>
      <c r="V35" s="1039">
        <v>42</v>
      </c>
      <c r="W35" s="1039"/>
      <c r="X35" s="1039"/>
      <c r="Y35" s="1039"/>
      <c r="Z35" s="1039"/>
      <c r="AA35" s="1039">
        <v>2</v>
      </c>
      <c r="AB35" s="1039"/>
      <c r="AC35" s="1039"/>
      <c r="AD35" s="1039"/>
      <c r="AE35" s="1040"/>
      <c r="AF35" s="1035">
        <v>2</v>
      </c>
      <c r="AG35" s="1036"/>
      <c r="AH35" s="1036"/>
      <c r="AI35" s="1036"/>
      <c r="AJ35" s="1037"/>
      <c r="AK35" s="980">
        <v>17</v>
      </c>
      <c r="AL35" s="971"/>
      <c r="AM35" s="971"/>
      <c r="AN35" s="971"/>
      <c r="AO35" s="971"/>
      <c r="AP35" s="971">
        <v>63</v>
      </c>
      <c r="AQ35" s="971"/>
      <c r="AR35" s="971"/>
      <c r="AS35" s="971"/>
      <c r="AT35" s="971"/>
      <c r="AU35" s="971">
        <v>61</v>
      </c>
      <c r="AV35" s="971"/>
      <c r="AW35" s="971"/>
      <c r="AX35" s="971"/>
      <c r="AY35" s="971"/>
      <c r="AZ35" s="1041" t="s">
        <v>552</v>
      </c>
      <c r="BA35" s="1041"/>
      <c r="BB35" s="1041"/>
      <c r="BC35" s="1041"/>
      <c r="BD35" s="1041"/>
      <c r="BE35" s="972" t="s">
        <v>398</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400</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c r="A63" s="240" t="s">
        <v>378</v>
      </c>
      <c r="B63" s="937" t="s">
        <v>401</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3906</v>
      </c>
      <c r="AG63" s="959"/>
      <c r="AH63" s="959"/>
      <c r="AI63" s="959"/>
      <c r="AJ63" s="1022"/>
      <c r="AK63" s="1023"/>
      <c r="AL63" s="963"/>
      <c r="AM63" s="963"/>
      <c r="AN63" s="963"/>
      <c r="AO63" s="963"/>
      <c r="AP63" s="959">
        <v>21265</v>
      </c>
      <c r="AQ63" s="959"/>
      <c r="AR63" s="959"/>
      <c r="AS63" s="959"/>
      <c r="AT63" s="959"/>
      <c r="AU63" s="959">
        <v>14892</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c r="A66" s="995" t="s">
        <v>403</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404</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c r="A68" s="236">
        <v>1</v>
      </c>
      <c r="B68" s="985" t="s">
        <v>563</v>
      </c>
      <c r="C68" s="986"/>
      <c r="D68" s="986"/>
      <c r="E68" s="986"/>
      <c r="F68" s="986"/>
      <c r="G68" s="986"/>
      <c r="H68" s="986"/>
      <c r="I68" s="986"/>
      <c r="J68" s="986"/>
      <c r="K68" s="986"/>
      <c r="L68" s="986"/>
      <c r="M68" s="986"/>
      <c r="N68" s="986"/>
      <c r="O68" s="986"/>
      <c r="P68" s="987"/>
      <c r="Q68" s="988">
        <v>5250</v>
      </c>
      <c r="R68" s="982"/>
      <c r="S68" s="982"/>
      <c r="T68" s="982"/>
      <c r="U68" s="982"/>
      <c r="V68" s="982">
        <v>5104</v>
      </c>
      <c r="W68" s="982"/>
      <c r="X68" s="982"/>
      <c r="Y68" s="982"/>
      <c r="Z68" s="982"/>
      <c r="AA68" s="982">
        <v>146</v>
      </c>
      <c r="AB68" s="982"/>
      <c r="AC68" s="982"/>
      <c r="AD68" s="982"/>
      <c r="AE68" s="982"/>
      <c r="AF68" s="982">
        <v>146</v>
      </c>
      <c r="AG68" s="982"/>
      <c r="AH68" s="982"/>
      <c r="AI68" s="982"/>
      <c r="AJ68" s="982"/>
      <c r="AK68" s="982">
        <v>2418</v>
      </c>
      <c r="AL68" s="982"/>
      <c r="AM68" s="982"/>
      <c r="AN68" s="982"/>
      <c r="AO68" s="982"/>
      <c r="AP68" s="982" t="s">
        <v>552</v>
      </c>
      <c r="AQ68" s="982"/>
      <c r="AR68" s="982"/>
      <c r="AS68" s="982"/>
      <c r="AT68" s="982"/>
      <c r="AU68" s="982" t="s">
        <v>552</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c r="A69" s="238">
        <v>2</v>
      </c>
      <c r="B69" s="974" t="s">
        <v>564</v>
      </c>
      <c r="C69" s="975"/>
      <c r="D69" s="975"/>
      <c r="E69" s="975"/>
      <c r="F69" s="975"/>
      <c r="G69" s="975"/>
      <c r="H69" s="975"/>
      <c r="I69" s="975"/>
      <c r="J69" s="975"/>
      <c r="K69" s="975"/>
      <c r="L69" s="975"/>
      <c r="M69" s="975"/>
      <c r="N69" s="975"/>
      <c r="O69" s="975"/>
      <c r="P69" s="976"/>
      <c r="Q69" s="977">
        <v>104</v>
      </c>
      <c r="R69" s="971"/>
      <c r="S69" s="971"/>
      <c r="T69" s="971"/>
      <c r="U69" s="971"/>
      <c r="V69" s="971">
        <v>99</v>
      </c>
      <c r="W69" s="971"/>
      <c r="X69" s="971"/>
      <c r="Y69" s="971"/>
      <c r="Z69" s="971"/>
      <c r="AA69" s="971">
        <v>6</v>
      </c>
      <c r="AB69" s="971"/>
      <c r="AC69" s="971"/>
      <c r="AD69" s="971"/>
      <c r="AE69" s="971"/>
      <c r="AF69" s="971">
        <v>6</v>
      </c>
      <c r="AG69" s="971"/>
      <c r="AH69" s="971"/>
      <c r="AI69" s="971"/>
      <c r="AJ69" s="971"/>
      <c r="AK69" s="971" t="s">
        <v>552</v>
      </c>
      <c r="AL69" s="971"/>
      <c r="AM69" s="971"/>
      <c r="AN69" s="971"/>
      <c r="AO69" s="971"/>
      <c r="AP69" s="971">
        <v>28</v>
      </c>
      <c r="AQ69" s="971"/>
      <c r="AR69" s="971"/>
      <c r="AS69" s="971"/>
      <c r="AT69" s="971"/>
      <c r="AU69" s="971" t="s">
        <v>552</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c r="A70" s="238">
        <v>3</v>
      </c>
      <c r="B70" s="974" t="s">
        <v>565</v>
      </c>
      <c r="C70" s="975"/>
      <c r="D70" s="975"/>
      <c r="E70" s="975"/>
      <c r="F70" s="975"/>
      <c r="G70" s="975"/>
      <c r="H70" s="975"/>
      <c r="I70" s="975"/>
      <c r="J70" s="975"/>
      <c r="K70" s="975"/>
      <c r="L70" s="975"/>
      <c r="M70" s="975"/>
      <c r="N70" s="975"/>
      <c r="O70" s="975"/>
      <c r="P70" s="976"/>
      <c r="Q70" s="977">
        <v>2868</v>
      </c>
      <c r="R70" s="971"/>
      <c r="S70" s="971"/>
      <c r="T70" s="971"/>
      <c r="U70" s="971"/>
      <c r="V70" s="971">
        <v>2518</v>
      </c>
      <c r="W70" s="971"/>
      <c r="X70" s="971"/>
      <c r="Y70" s="971"/>
      <c r="Z70" s="971"/>
      <c r="AA70" s="971">
        <v>351</v>
      </c>
      <c r="AB70" s="971"/>
      <c r="AC70" s="971"/>
      <c r="AD70" s="971"/>
      <c r="AE70" s="971"/>
      <c r="AF70" s="971">
        <v>64</v>
      </c>
      <c r="AG70" s="971"/>
      <c r="AH70" s="971"/>
      <c r="AI70" s="971"/>
      <c r="AJ70" s="971"/>
      <c r="AK70" s="971" t="s">
        <v>552</v>
      </c>
      <c r="AL70" s="971"/>
      <c r="AM70" s="971"/>
      <c r="AN70" s="971"/>
      <c r="AO70" s="971"/>
      <c r="AP70" s="971">
        <v>766</v>
      </c>
      <c r="AQ70" s="971"/>
      <c r="AR70" s="971"/>
      <c r="AS70" s="971"/>
      <c r="AT70" s="971"/>
      <c r="AU70" s="971">
        <v>693</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c r="A71" s="238">
        <v>4</v>
      </c>
      <c r="B71" s="974" t="s">
        <v>566</v>
      </c>
      <c r="C71" s="975"/>
      <c r="D71" s="975"/>
      <c r="E71" s="975"/>
      <c r="F71" s="975"/>
      <c r="G71" s="975"/>
      <c r="H71" s="975"/>
      <c r="I71" s="975"/>
      <c r="J71" s="975"/>
      <c r="K71" s="975"/>
      <c r="L71" s="975"/>
      <c r="M71" s="975"/>
      <c r="N71" s="975"/>
      <c r="O71" s="975"/>
      <c r="P71" s="976"/>
      <c r="Q71" s="977">
        <v>421</v>
      </c>
      <c r="R71" s="971"/>
      <c r="S71" s="971"/>
      <c r="T71" s="971"/>
      <c r="U71" s="971"/>
      <c r="V71" s="971">
        <v>361</v>
      </c>
      <c r="W71" s="971"/>
      <c r="X71" s="971"/>
      <c r="Y71" s="971"/>
      <c r="Z71" s="971"/>
      <c r="AA71" s="971">
        <v>60</v>
      </c>
      <c r="AB71" s="971"/>
      <c r="AC71" s="971"/>
      <c r="AD71" s="971"/>
      <c r="AE71" s="971"/>
      <c r="AF71" s="971">
        <v>60</v>
      </c>
      <c r="AG71" s="971"/>
      <c r="AH71" s="971"/>
      <c r="AI71" s="971"/>
      <c r="AJ71" s="971"/>
      <c r="AK71" s="971">
        <v>36</v>
      </c>
      <c r="AL71" s="971"/>
      <c r="AM71" s="971"/>
      <c r="AN71" s="971"/>
      <c r="AO71" s="971"/>
      <c r="AP71" s="971">
        <v>5</v>
      </c>
      <c r="AQ71" s="971"/>
      <c r="AR71" s="971"/>
      <c r="AS71" s="971"/>
      <c r="AT71" s="971"/>
      <c r="AU71" s="971" t="s">
        <v>552</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c r="A72" s="238">
        <v>5</v>
      </c>
      <c r="B72" s="974" t="s">
        <v>567</v>
      </c>
      <c r="C72" s="975"/>
      <c r="D72" s="975"/>
      <c r="E72" s="975"/>
      <c r="F72" s="975"/>
      <c r="G72" s="975"/>
      <c r="H72" s="975"/>
      <c r="I72" s="975"/>
      <c r="J72" s="975"/>
      <c r="K72" s="975"/>
      <c r="L72" s="975"/>
      <c r="M72" s="975"/>
      <c r="N72" s="975"/>
      <c r="O72" s="975"/>
      <c r="P72" s="976"/>
      <c r="Q72" s="977">
        <v>463</v>
      </c>
      <c r="R72" s="971"/>
      <c r="S72" s="971"/>
      <c r="T72" s="971"/>
      <c r="U72" s="971"/>
      <c r="V72" s="971">
        <v>408</v>
      </c>
      <c r="W72" s="971"/>
      <c r="X72" s="971"/>
      <c r="Y72" s="971"/>
      <c r="Z72" s="971"/>
      <c r="AA72" s="971">
        <v>55</v>
      </c>
      <c r="AB72" s="971"/>
      <c r="AC72" s="971"/>
      <c r="AD72" s="971"/>
      <c r="AE72" s="971"/>
      <c r="AF72" s="971">
        <v>345</v>
      </c>
      <c r="AG72" s="971"/>
      <c r="AH72" s="971"/>
      <c r="AI72" s="971"/>
      <c r="AJ72" s="971"/>
      <c r="AK72" s="971" t="s">
        <v>552</v>
      </c>
      <c r="AL72" s="971"/>
      <c r="AM72" s="971"/>
      <c r="AN72" s="971"/>
      <c r="AO72" s="971"/>
      <c r="AP72" s="971">
        <v>356</v>
      </c>
      <c r="AQ72" s="971"/>
      <c r="AR72" s="971"/>
      <c r="AS72" s="971"/>
      <c r="AT72" s="971"/>
      <c r="AU72" s="971" t="s">
        <v>552</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c r="A73" s="238">
        <v>6</v>
      </c>
      <c r="B73" s="974" t="s">
        <v>568</v>
      </c>
      <c r="C73" s="975"/>
      <c r="D73" s="975"/>
      <c r="E73" s="975"/>
      <c r="F73" s="975"/>
      <c r="G73" s="975"/>
      <c r="H73" s="975"/>
      <c r="I73" s="975"/>
      <c r="J73" s="975"/>
      <c r="K73" s="975"/>
      <c r="L73" s="975"/>
      <c r="M73" s="975"/>
      <c r="N73" s="975"/>
      <c r="O73" s="975"/>
      <c r="P73" s="976"/>
      <c r="Q73" s="977">
        <v>270</v>
      </c>
      <c r="R73" s="971"/>
      <c r="S73" s="971"/>
      <c r="T73" s="971"/>
      <c r="U73" s="971"/>
      <c r="V73" s="971">
        <v>247</v>
      </c>
      <c r="W73" s="971"/>
      <c r="X73" s="971"/>
      <c r="Y73" s="971"/>
      <c r="Z73" s="971"/>
      <c r="AA73" s="971">
        <v>23</v>
      </c>
      <c r="AB73" s="971"/>
      <c r="AC73" s="971"/>
      <c r="AD73" s="971"/>
      <c r="AE73" s="971"/>
      <c r="AF73" s="971">
        <v>23</v>
      </c>
      <c r="AG73" s="971"/>
      <c r="AH73" s="971"/>
      <c r="AI73" s="971"/>
      <c r="AJ73" s="971"/>
      <c r="AK73" s="971" t="s">
        <v>552</v>
      </c>
      <c r="AL73" s="971"/>
      <c r="AM73" s="971"/>
      <c r="AN73" s="971"/>
      <c r="AO73" s="971"/>
      <c r="AP73" s="971" t="s">
        <v>552</v>
      </c>
      <c r="AQ73" s="971"/>
      <c r="AR73" s="971"/>
      <c r="AS73" s="971"/>
      <c r="AT73" s="971"/>
      <c r="AU73" s="971" t="s">
        <v>552</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c r="A74" s="238">
        <v>7</v>
      </c>
      <c r="B74" s="974" t="s">
        <v>569</v>
      </c>
      <c r="C74" s="975"/>
      <c r="D74" s="975"/>
      <c r="E74" s="975"/>
      <c r="F74" s="975"/>
      <c r="G74" s="975"/>
      <c r="H74" s="975"/>
      <c r="I74" s="975"/>
      <c r="J74" s="975"/>
      <c r="K74" s="975"/>
      <c r="L74" s="975"/>
      <c r="M74" s="975"/>
      <c r="N74" s="975"/>
      <c r="O74" s="975"/>
      <c r="P74" s="976"/>
      <c r="Q74" s="977">
        <v>315636</v>
      </c>
      <c r="R74" s="971"/>
      <c r="S74" s="971"/>
      <c r="T74" s="971"/>
      <c r="U74" s="971"/>
      <c r="V74" s="971">
        <v>306127</v>
      </c>
      <c r="W74" s="971"/>
      <c r="X74" s="971"/>
      <c r="Y74" s="971"/>
      <c r="Z74" s="971"/>
      <c r="AA74" s="971">
        <v>9509</v>
      </c>
      <c r="AB74" s="971"/>
      <c r="AC74" s="971"/>
      <c r="AD74" s="971"/>
      <c r="AE74" s="971"/>
      <c r="AF74" s="971">
        <v>6033</v>
      </c>
      <c r="AG74" s="971"/>
      <c r="AH74" s="971"/>
      <c r="AI74" s="971"/>
      <c r="AJ74" s="971"/>
      <c r="AK74" s="971" t="s">
        <v>552</v>
      </c>
      <c r="AL74" s="971"/>
      <c r="AM74" s="971"/>
      <c r="AN74" s="971"/>
      <c r="AO74" s="971"/>
      <c r="AP74" s="971" t="s">
        <v>552</v>
      </c>
      <c r="AQ74" s="971"/>
      <c r="AR74" s="971"/>
      <c r="AS74" s="971"/>
      <c r="AT74" s="971"/>
      <c r="AU74" s="971" t="s">
        <v>552</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c r="A88" s="240" t="s">
        <v>378</v>
      </c>
      <c r="B88" s="937" t="s">
        <v>405</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6677</v>
      </c>
      <c r="AG88" s="959"/>
      <c r="AH88" s="959"/>
      <c r="AI88" s="959"/>
      <c r="AJ88" s="959"/>
      <c r="AK88" s="963"/>
      <c r="AL88" s="963"/>
      <c r="AM88" s="963"/>
      <c r="AN88" s="963"/>
      <c r="AO88" s="963"/>
      <c r="AP88" s="959">
        <v>1155</v>
      </c>
      <c r="AQ88" s="959"/>
      <c r="AR88" s="959"/>
      <c r="AS88" s="959"/>
      <c r="AT88" s="959"/>
      <c r="AU88" s="959">
        <v>693</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406</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167</v>
      </c>
      <c r="CS102" s="953"/>
      <c r="CT102" s="953"/>
      <c r="CU102" s="953"/>
      <c r="CV102" s="954"/>
      <c r="CW102" s="952">
        <v>276</v>
      </c>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407</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408</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409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42" t="s">
        <v>411</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412</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c r="A109" s="895" t="s">
        <v>413</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414</v>
      </c>
      <c r="AB109" s="896"/>
      <c r="AC109" s="896"/>
      <c r="AD109" s="896"/>
      <c r="AE109" s="897"/>
      <c r="AF109" s="898" t="s">
        <v>415</v>
      </c>
      <c r="AG109" s="896"/>
      <c r="AH109" s="896"/>
      <c r="AI109" s="896"/>
      <c r="AJ109" s="897"/>
      <c r="AK109" s="898" t="s">
        <v>294</v>
      </c>
      <c r="AL109" s="896"/>
      <c r="AM109" s="896"/>
      <c r="AN109" s="896"/>
      <c r="AO109" s="897"/>
      <c r="AP109" s="898" t="s">
        <v>416</v>
      </c>
      <c r="AQ109" s="896"/>
      <c r="AR109" s="896"/>
      <c r="AS109" s="896"/>
      <c r="AT109" s="929"/>
      <c r="AU109" s="895" t="s">
        <v>413</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414</v>
      </c>
      <c r="BR109" s="896"/>
      <c r="BS109" s="896"/>
      <c r="BT109" s="896"/>
      <c r="BU109" s="897"/>
      <c r="BV109" s="898" t="s">
        <v>415</v>
      </c>
      <c r="BW109" s="896"/>
      <c r="BX109" s="896"/>
      <c r="BY109" s="896"/>
      <c r="BZ109" s="897"/>
      <c r="CA109" s="898" t="s">
        <v>294</v>
      </c>
      <c r="CB109" s="896"/>
      <c r="CC109" s="896"/>
      <c r="CD109" s="896"/>
      <c r="CE109" s="897"/>
      <c r="CF109" s="936" t="s">
        <v>416</v>
      </c>
      <c r="CG109" s="936"/>
      <c r="CH109" s="936"/>
      <c r="CI109" s="936"/>
      <c r="CJ109" s="936"/>
      <c r="CK109" s="898" t="s">
        <v>417</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414</v>
      </c>
      <c r="DH109" s="896"/>
      <c r="DI109" s="896"/>
      <c r="DJ109" s="896"/>
      <c r="DK109" s="897"/>
      <c r="DL109" s="898" t="s">
        <v>415</v>
      </c>
      <c r="DM109" s="896"/>
      <c r="DN109" s="896"/>
      <c r="DO109" s="896"/>
      <c r="DP109" s="897"/>
      <c r="DQ109" s="898" t="s">
        <v>294</v>
      </c>
      <c r="DR109" s="896"/>
      <c r="DS109" s="896"/>
      <c r="DT109" s="896"/>
      <c r="DU109" s="897"/>
      <c r="DV109" s="898" t="s">
        <v>416</v>
      </c>
      <c r="DW109" s="896"/>
      <c r="DX109" s="896"/>
      <c r="DY109" s="896"/>
      <c r="DZ109" s="929"/>
    </row>
    <row r="110" spans="1:131" s="230" customFormat="1" ht="26.25" customHeight="1">
      <c r="A110" s="807" t="s">
        <v>418</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6345152</v>
      </c>
      <c r="AB110" s="889"/>
      <c r="AC110" s="889"/>
      <c r="AD110" s="889"/>
      <c r="AE110" s="890"/>
      <c r="AF110" s="891">
        <v>6602086</v>
      </c>
      <c r="AG110" s="889"/>
      <c r="AH110" s="889"/>
      <c r="AI110" s="889"/>
      <c r="AJ110" s="890"/>
      <c r="AK110" s="891">
        <v>7012175</v>
      </c>
      <c r="AL110" s="889"/>
      <c r="AM110" s="889"/>
      <c r="AN110" s="889"/>
      <c r="AO110" s="890"/>
      <c r="AP110" s="892">
        <v>24.4</v>
      </c>
      <c r="AQ110" s="893"/>
      <c r="AR110" s="893"/>
      <c r="AS110" s="893"/>
      <c r="AT110" s="894"/>
      <c r="AU110" s="930" t="s">
        <v>69</v>
      </c>
      <c r="AV110" s="931"/>
      <c r="AW110" s="931"/>
      <c r="AX110" s="931"/>
      <c r="AY110" s="931"/>
      <c r="AZ110" s="860" t="s">
        <v>419</v>
      </c>
      <c r="BA110" s="808"/>
      <c r="BB110" s="808"/>
      <c r="BC110" s="808"/>
      <c r="BD110" s="808"/>
      <c r="BE110" s="808"/>
      <c r="BF110" s="808"/>
      <c r="BG110" s="808"/>
      <c r="BH110" s="808"/>
      <c r="BI110" s="808"/>
      <c r="BJ110" s="808"/>
      <c r="BK110" s="808"/>
      <c r="BL110" s="808"/>
      <c r="BM110" s="808"/>
      <c r="BN110" s="808"/>
      <c r="BO110" s="808"/>
      <c r="BP110" s="809"/>
      <c r="BQ110" s="861">
        <v>85751361</v>
      </c>
      <c r="BR110" s="842"/>
      <c r="BS110" s="842"/>
      <c r="BT110" s="842"/>
      <c r="BU110" s="842"/>
      <c r="BV110" s="842">
        <v>84056428</v>
      </c>
      <c r="BW110" s="842"/>
      <c r="BX110" s="842"/>
      <c r="BY110" s="842"/>
      <c r="BZ110" s="842"/>
      <c r="CA110" s="842">
        <v>82119119</v>
      </c>
      <c r="CB110" s="842"/>
      <c r="CC110" s="842"/>
      <c r="CD110" s="842"/>
      <c r="CE110" s="842"/>
      <c r="CF110" s="866">
        <v>285.5</v>
      </c>
      <c r="CG110" s="867"/>
      <c r="CH110" s="867"/>
      <c r="CI110" s="867"/>
      <c r="CJ110" s="867"/>
      <c r="CK110" s="926" t="s">
        <v>420</v>
      </c>
      <c r="CL110" s="819"/>
      <c r="CM110" s="860" t="s">
        <v>421</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c r="A111" s="774" t="s">
        <v>422</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423</v>
      </c>
      <c r="BA111" s="752"/>
      <c r="BB111" s="752"/>
      <c r="BC111" s="752"/>
      <c r="BD111" s="752"/>
      <c r="BE111" s="752"/>
      <c r="BF111" s="752"/>
      <c r="BG111" s="752"/>
      <c r="BH111" s="752"/>
      <c r="BI111" s="752"/>
      <c r="BJ111" s="752"/>
      <c r="BK111" s="752"/>
      <c r="BL111" s="752"/>
      <c r="BM111" s="752"/>
      <c r="BN111" s="752"/>
      <c r="BO111" s="752"/>
      <c r="BP111" s="753"/>
      <c r="BQ111" s="816">
        <v>1069594</v>
      </c>
      <c r="BR111" s="817"/>
      <c r="BS111" s="817"/>
      <c r="BT111" s="817"/>
      <c r="BU111" s="817"/>
      <c r="BV111" s="817">
        <v>1037715</v>
      </c>
      <c r="BW111" s="817"/>
      <c r="BX111" s="817"/>
      <c r="BY111" s="817"/>
      <c r="BZ111" s="817"/>
      <c r="CA111" s="817">
        <v>1006070</v>
      </c>
      <c r="CB111" s="817"/>
      <c r="CC111" s="817"/>
      <c r="CD111" s="817"/>
      <c r="CE111" s="817"/>
      <c r="CF111" s="875">
        <v>3.5</v>
      </c>
      <c r="CG111" s="876"/>
      <c r="CH111" s="876"/>
      <c r="CI111" s="876"/>
      <c r="CJ111" s="876"/>
      <c r="CK111" s="927"/>
      <c r="CL111" s="821"/>
      <c r="CM111" s="815" t="s">
        <v>424</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c r="A112" s="912" t="s">
        <v>425</v>
      </c>
      <c r="B112" s="913"/>
      <c r="C112" s="752" t="s">
        <v>426</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427</v>
      </c>
      <c r="BA112" s="752"/>
      <c r="BB112" s="752"/>
      <c r="BC112" s="752"/>
      <c r="BD112" s="752"/>
      <c r="BE112" s="752"/>
      <c r="BF112" s="752"/>
      <c r="BG112" s="752"/>
      <c r="BH112" s="752"/>
      <c r="BI112" s="752"/>
      <c r="BJ112" s="752"/>
      <c r="BK112" s="752"/>
      <c r="BL112" s="752"/>
      <c r="BM112" s="752"/>
      <c r="BN112" s="752"/>
      <c r="BO112" s="752"/>
      <c r="BP112" s="753"/>
      <c r="BQ112" s="816">
        <v>16071500</v>
      </c>
      <c r="BR112" s="817"/>
      <c r="BS112" s="817"/>
      <c r="BT112" s="817"/>
      <c r="BU112" s="817"/>
      <c r="BV112" s="817">
        <v>14985163</v>
      </c>
      <c r="BW112" s="817"/>
      <c r="BX112" s="817"/>
      <c r="BY112" s="817"/>
      <c r="BZ112" s="817"/>
      <c r="CA112" s="817">
        <v>14890217</v>
      </c>
      <c r="CB112" s="817"/>
      <c r="CC112" s="817"/>
      <c r="CD112" s="817"/>
      <c r="CE112" s="817"/>
      <c r="CF112" s="875">
        <v>51.8</v>
      </c>
      <c r="CG112" s="876"/>
      <c r="CH112" s="876"/>
      <c r="CI112" s="876"/>
      <c r="CJ112" s="876"/>
      <c r="CK112" s="927"/>
      <c r="CL112" s="821"/>
      <c r="CM112" s="815" t="s">
        <v>428</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c r="A113" s="914"/>
      <c r="B113" s="915"/>
      <c r="C113" s="752" t="s">
        <v>429</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1298251</v>
      </c>
      <c r="AB113" s="919"/>
      <c r="AC113" s="919"/>
      <c r="AD113" s="919"/>
      <c r="AE113" s="920"/>
      <c r="AF113" s="921">
        <v>1260515</v>
      </c>
      <c r="AG113" s="919"/>
      <c r="AH113" s="919"/>
      <c r="AI113" s="919"/>
      <c r="AJ113" s="920"/>
      <c r="AK113" s="921">
        <v>1330023</v>
      </c>
      <c r="AL113" s="919"/>
      <c r="AM113" s="919"/>
      <c r="AN113" s="919"/>
      <c r="AO113" s="920"/>
      <c r="AP113" s="922">
        <v>4.5999999999999996</v>
      </c>
      <c r="AQ113" s="923"/>
      <c r="AR113" s="923"/>
      <c r="AS113" s="923"/>
      <c r="AT113" s="924"/>
      <c r="AU113" s="932"/>
      <c r="AV113" s="933"/>
      <c r="AW113" s="933"/>
      <c r="AX113" s="933"/>
      <c r="AY113" s="933"/>
      <c r="AZ113" s="815" t="s">
        <v>430</v>
      </c>
      <c r="BA113" s="752"/>
      <c r="BB113" s="752"/>
      <c r="BC113" s="752"/>
      <c r="BD113" s="752"/>
      <c r="BE113" s="752"/>
      <c r="BF113" s="752"/>
      <c r="BG113" s="752"/>
      <c r="BH113" s="752"/>
      <c r="BI113" s="752"/>
      <c r="BJ113" s="752"/>
      <c r="BK113" s="752"/>
      <c r="BL113" s="752"/>
      <c r="BM113" s="752"/>
      <c r="BN113" s="752"/>
      <c r="BO113" s="752"/>
      <c r="BP113" s="753"/>
      <c r="BQ113" s="816">
        <v>792221</v>
      </c>
      <c r="BR113" s="817"/>
      <c r="BS113" s="817"/>
      <c r="BT113" s="817"/>
      <c r="BU113" s="817"/>
      <c r="BV113" s="817">
        <v>697054</v>
      </c>
      <c r="BW113" s="817"/>
      <c r="BX113" s="817"/>
      <c r="BY113" s="817"/>
      <c r="BZ113" s="817"/>
      <c r="CA113" s="817">
        <v>693411</v>
      </c>
      <c r="CB113" s="817"/>
      <c r="CC113" s="817"/>
      <c r="CD113" s="817"/>
      <c r="CE113" s="817"/>
      <c r="CF113" s="875">
        <v>2.4</v>
      </c>
      <c r="CG113" s="876"/>
      <c r="CH113" s="876"/>
      <c r="CI113" s="876"/>
      <c r="CJ113" s="876"/>
      <c r="CK113" s="927"/>
      <c r="CL113" s="821"/>
      <c r="CM113" s="815" t="s">
        <v>431</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c r="A114" s="914"/>
      <c r="B114" s="915"/>
      <c r="C114" s="752" t="s">
        <v>432</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90439</v>
      </c>
      <c r="AB114" s="780"/>
      <c r="AC114" s="780"/>
      <c r="AD114" s="780"/>
      <c r="AE114" s="781"/>
      <c r="AF114" s="782">
        <v>170721</v>
      </c>
      <c r="AG114" s="780"/>
      <c r="AH114" s="780"/>
      <c r="AI114" s="780"/>
      <c r="AJ114" s="781"/>
      <c r="AK114" s="782">
        <v>81003</v>
      </c>
      <c r="AL114" s="780"/>
      <c r="AM114" s="780"/>
      <c r="AN114" s="780"/>
      <c r="AO114" s="781"/>
      <c r="AP114" s="824">
        <v>0.3</v>
      </c>
      <c r="AQ114" s="825"/>
      <c r="AR114" s="825"/>
      <c r="AS114" s="825"/>
      <c r="AT114" s="826"/>
      <c r="AU114" s="932"/>
      <c r="AV114" s="933"/>
      <c r="AW114" s="933"/>
      <c r="AX114" s="933"/>
      <c r="AY114" s="933"/>
      <c r="AZ114" s="815" t="s">
        <v>433</v>
      </c>
      <c r="BA114" s="752"/>
      <c r="BB114" s="752"/>
      <c r="BC114" s="752"/>
      <c r="BD114" s="752"/>
      <c r="BE114" s="752"/>
      <c r="BF114" s="752"/>
      <c r="BG114" s="752"/>
      <c r="BH114" s="752"/>
      <c r="BI114" s="752"/>
      <c r="BJ114" s="752"/>
      <c r="BK114" s="752"/>
      <c r="BL114" s="752"/>
      <c r="BM114" s="752"/>
      <c r="BN114" s="752"/>
      <c r="BO114" s="752"/>
      <c r="BP114" s="753"/>
      <c r="BQ114" s="816">
        <v>8930683</v>
      </c>
      <c r="BR114" s="817"/>
      <c r="BS114" s="817"/>
      <c r="BT114" s="817"/>
      <c r="BU114" s="817"/>
      <c r="BV114" s="817">
        <v>8669782</v>
      </c>
      <c r="BW114" s="817"/>
      <c r="BX114" s="817"/>
      <c r="BY114" s="817"/>
      <c r="BZ114" s="817"/>
      <c r="CA114" s="817">
        <v>9079883</v>
      </c>
      <c r="CB114" s="817"/>
      <c r="CC114" s="817"/>
      <c r="CD114" s="817"/>
      <c r="CE114" s="817"/>
      <c r="CF114" s="875">
        <v>31.6</v>
      </c>
      <c r="CG114" s="876"/>
      <c r="CH114" s="876"/>
      <c r="CI114" s="876"/>
      <c r="CJ114" s="876"/>
      <c r="CK114" s="927"/>
      <c r="CL114" s="821"/>
      <c r="CM114" s="815" t="s">
        <v>434</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c r="A115" s="914"/>
      <c r="B115" s="915"/>
      <c r="C115" s="752" t="s">
        <v>435</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108147</v>
      </c>
      <c r="AB115" s="919"/>
      <c r="AC115" s="919"/>
      <c r="AD115" s="919"/>
      <c r="AE115" s="920"/>
      <c r="AF115" s="921">
        <v>97097</v>
      </c>
      <c r="AG115" s="919"/>
      <c r="AH115" s="919"/>
      <c r="AI115" s="919"/>
      <c r="AJ115" s="920"/>
      <c r="AK115" s="921">
        <v>96133</v>
      </c>
      <c r="AL115" s="919"/>
      <c r="AM115" s="919"/>
      <c r="AN115" s="919"/>
      <c r="AO115" s="920"/>
      <c r="AP115" s="922">
        <v>0.3</v>
      </c>
      <c r="AQ115" s="923"/>
      <c r="AR115" s="923"/>
      <c r="AS115" s="923"/>
      <c r="AT115" s="924"/>
      <c r="AU115" s="932"/>
      <c r="AV115" s="933"/>
      <c r="AW115" s="933"/>
      <c r="AX115" s="933"/>
      <c r="AY115" s="933"/>
      <c r="AZ115" s="815" t="s">
        <v>436</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437</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c r="A116" s="916"/>
      <c r="B116" s="917"/>
      <c r="C116" s="839" t="s">
        <v>438</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28</v>
      </c>
      <c r="AB116" s="780"/>
      <c r="AC116" s="780"/>
      <c r="AD116" s="780"/>
      <c r="AE116" s="781"/>
      <c r="AF116" s="782" t="s">
        <v>122</v>
      </c>
      <c r="AG116" s="780"/>
      <c r="AH116" s="780"/>
      <c r="AI116" s="780"/>
      <c r="AJ116" s="781"/>
      <c r="AK116" s="782">
        <v>3</v>
      </c>
      <c r="AL116" s="780"/>
      <c r="AM116" s="780"/>
      <c r="AN116" s="780"/>
      <c r="AO116" s="781"/>
      <c r="AP116" s="824">
        <v>0</v>
      </c>
      <c r="AQ116" s="825"/>
      <c r="AR116" s="825"/>
      <c r="AS116" s="825"/>
      <c r="AT116" s="826"/>
      <c r="AU116" s="932"/>
      <c r="AV116" s="933"/>
      <c r="AW116" s="933"/>
      <c r="AX116" s="933"/>
      <c r="AY116" s="933"/>
      <c r="AZ116" s="909" t="s">
        <v>439</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440</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441</v>
      </c>
      <c r="Z117" s="897"/>
      <c r="AA117" s="902">
        <v>7842017</v>
      </c>
      <c r="AB117" s="903"/>
      <c r="AC117" s="903"/>
      <c r="AD117" s="903"/>
      <c r="AE117" s="904"/>
      <c r="AF117" s="905">
        <v>8130419</v>
      </c>
      <c r="AG117" s="903"/>
      <c r="AH117" s="903"/>
      <c r="AI117" s="903"/>
      <c r="AJ117" s="904"/>
      <c r="AK117" s="905">
        <v>8519337</v>
      </c>
      <c r="AL117" s="903"/>
      <c r="AM117" s="903"/>
      <c r="AN117" s="903"/>
      <c r="AO117" s="904"/>
      <c r="AP117" s="906"/>
      <c r="AQ117" s="907"/>
      <c r="AR117" s="907"/>
      <c r="AS117" s="907"/>
      <c r="AT117" s="908"/>
      <c r="AU117" s="932"/>
      <c r="AV117" s="933"/>
      <c r="AW117" s="933"/>
      <c r="AX117" s="933"/>
      <c r="AY117" s="933"/>
      <c r="AZ117" s="863" t="s">
        <v>442</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443</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c r="A118" s="895" t="s">
        <v>417</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414</v>
      </c>
      <c r="AB118" s="896"/>
      <c r="AC118" s="896"/>
      <c r="AD118" s="896"/>
      <c r="AE118" s="897"/>
      <c r="AF118" s="898" t="s">
        <v>415</v>
      </c>
      <c r="AG118" s="896"/>
      <c r="AH118" s="896"/>
      <c r="AI118" s="896"/>
      <c r="AJ118" s="897"/>
      <c r="AK118" s="898" t="s">
        <v>294</v>
      </c>
      <c r="AL118" s="896"/>
      <c r="AM118" s="896"/>
      <c r="AN118" s="896"/>
      <c r="AO118" s="897"/>
      <c r="AP118" s="899" t="s">
        <v>416</v>
      </c>
      <c r="AQ118" s="900"/>
      <c r="AR118" s="900"/>
      <c r="AS118" s="900"/>
      <c r="AT118" s="901"/>
      <c r="AU118" s="932"/>
      <c r="AV118" s="933"/>
      <c r="AW118" s="933"/>
      <c r="AX118" s="933"/>
      <c r="AY118" s="933"/>
      <c r="AZ118" s="838" t="s">
        <v>444</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445</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c r="A119" s="818" t="s">
        <v>420</v>
      </c>
      <c r="B119" s="819"/>
      <c r="C119" s="860" t="s">
        <v>421</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446</v>
      </c>
      <c r="BP119" s="878"/>
      <c r="BQ119" s="879">
        <v>112615359</v>
      </c>
      <c r="BR119" s="845"/>
      <c r="BS119" s="845"/>
      <c r="BT119" s="845"/>
      <c r="BU119" s="845"/>
      <c r="BV119" s="845">
        <v>109446142</v>
      </c>
      <c r="BW119" s="845"/>
      <c r="BX119" s="845"/>
      <c r="BY119" s="845"/>
      <c r="BZ119" s="845"/>
      <c r="CA119" s="845">
        <v>107788700</v>
      </c>
      <c r="CB119" s="845"/>
      <c r="CC119" s="845"/>
      <c r="CD119" s="845"/>
      <c r="CE119" s="845"/>
      <c r="CF119" s="748"/>
      <c r="CG119" s="749"/>
      <c r="CH119" s="749"/>
      <c r="CI119" s="749"/>
      <c r="CJ119" s="834"/>
      <c r="CK119" s="928"/>
      <c r="CL119" s="823"/>
      <c r="CM119" s="838" t="s">
        <v>447</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1069594</v>
      </c>
      <c r="DH119" s="764"/>
      <c r="DI119" s="764"/>
      <c r="DJ119" s="764"/>
      <c r="DK119" s="765"/>
      <c r="DL119" s="766">
        <v>1037715</v>
      </c>
      <c r="DM119" s="764"/>
      <c r="DN119" s="764"/>
      <c r="DO119" s="764"/>
      <c r="DP119" s="765"/>
      <c r="DQ119" s="766">
        <v>1006070</v>
      </c>
      <c r="DR119" s="764"/>
      <c r="DS119" s="764"/>
      <c r="DT119" s="764"/>
      <c r="DU119" s="765"/>
      <c r="DV119" s="848">
        <v>3.5</v>
      </c>
      <c r="DW119" s="849"/>
      <c r="DX119" s="849"/>
      <c r="DY119" s="849"/>
      <c r="DZ119" s="850"/>
    </row>
    <row r="120" spans="1:130" s="230" customFormat="1" ht="26.25" customHeight="1">
      <c r="A120" s="820"/>
      <c r="B120" s="821"/>
      <c r="C120" s="815" t="s">
        <v>424</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448</v>
      </c>
      <c r="AV120" s="881"/>
      <c r="AW120" s="881"/>
      <c r="AX120" s="881"/>
      <c r="AY120" s="882"/>
      <c r="AZ120" s="860" t="s">
        <v>449</v>
      </c>
      <c r="BA120" s="808"/>
      <c r="BB120" s="808"/>
      <c r="BC120" s="808"/>
      <c r="BD120" s="808"/>
      <c r="BE120" s="808"/>
      <c r="BF120" s="808"/>
      <c r="BG120" s="808"/>
      <c r="BH120" s="808"/>
      <c r="BI120" s="808"/>
      <c r="BJ120" s="808"/>
      <c r="BK120" s="808"/>
      <c r="BL120" s="808"/>
      <c r="BM120" s="808"/>
      <c r="BN120" s="808"/>
      <c r="BO120" s="808"/>
      <c r="BP120" s="809"/>
      <c r="BQ120" s="861">
        <v>11045471</v>
      </c>
      <c r="BR120" s="842"/>
      <c r="BS120" s="842"/>
      <c r="BT120" s="842"/>
      <c r="BU120" s="842"/>
      <c r="BV120" s="842">
        <v>12096424</v>
      </c>
      <c r="BW120" s="842"/>
      <c r="BX120" s="842"/>
      <c r="BY120" s="842"/>
      <c r="BZ120" s="842"/>
      <c r="CA120" s="842">
        <v>12077209</v>
      </c>
      <c r="CB120" s="842"/>
      <c r="CC120" s="842"/>
      <c r="CD120" s="842"/>
      <c r="CE120" s="842"/>
      <c r="CF120" s="866">
        <v>42</v>
      </c>
      <c r="CG120" s="867"/>
      <c r="CH120" s="867"/>
      <c r="CI120" s="867"/>
      <c r="CJ120" s="867"/>
      <c r="CK120" s="868" t="s">
        <v>450</v>
      </c>
      <c r="CL120" s="852"/>
      <c r="CM120" s="852"/>
      <c r="CN120" s="852"/>
      <c r="CO120" s="853"/>
      <c r="CP120" s="872" t="s">
        <v>396</v>
      </c>
      <c r="CQ120" s="873"/>
      <c r="CR120" s="873"/>
      <c r="CS120" s="873"/>
      <c r="CT120" s="873"/>
      <c r="CU120" s="873"/>
      <c r="CV120" s="873"/>
      <c r="CW120" s="873"/>
      <c r="CX120" s="873"/>
      <c r="CY120" s="873"/>
      <c r="CZ120" s="873"/>
      <c r="DA120" s="873"/>
      <c r="DB120" s="873"/>
      <c r="DC120" s="873"/>
      <c r="DD120" s="873"/>
      <c r="DE120" s="873"/>
      <c r="DF120" s="874"/>
      <c r="DG120" s="861">
        <v>14869058</v>
      </c>
      <c r="DH120" s="842"/>
      <c r="DI120" s="842"/>
      <c r="DJ120" s="842"/>
      <c r="DK120" s="842"/>
      <c r="DL120" s="842">
        <v>13942433</v>
      </c>
      <c r="DM120" s="842"/>
      <c r="DN120" s="842"/>
      <c r="DO120" s="842"/>
      <c r="DP120" s="842"/>
      <c r="DQ120" s="842">
        <v>13999638</v>
      </c>
      <c r="DR120" s="842"/>
      <c r="DS120" s="842"/>
      <c r="DT120" s="842"/>
      <c r="DU120" s="842"/>
      <c r="DV120" s="843">
        <v>48.7</v>
      </c>
      <c r="DW120" s="843"/>
      <c r="DX120" s="843"/>
      <c r="DY120" s="843"/>
      <c r="DZ120" s="844"/>
    </row>
    <row r="121" spans="1:130" s="230" customFormat="1" ht="26.25" customHeight="1">
      <c r="A121" s="820"/>
      <c r="B121" s="821"/>
      <c r="C121" s="863" t="s">
        <v>451</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452</v>
      </c>
      <c r="BA121" s="752"/>
      <c r="BB121" s="752"/>
      <c r="BC121" s="752"/>
      <c r="BD121" s="752"/>
      <c r="BE121" s="752"/>
      <c r="BF121" s="752"/>
      <c r="BG121" s="752"/>
      <c r="BH121" s="752"/>
      <c r="BI121" s="752"/>
      <c r="BJ121" s="752"/>
      <c r="BK121" s="752"/>
      <c r="BL121" s="752"/>
      <c r="BM121" s="752"/>
      <c r="BN121" s="752"/>
      <c r="BO121" s="752"/>
      <c r="BP121" s="753"/>
      <c r="BQ121" s="816">
        <v>540934</v>
      </c>
      <c r="BR121" s="817"/>
      <c r="BS121" s="817"/>
      <c r="BT121" s="817"/>
      <c r="BU121" s="817"/>
      <c r="BV121" s="817">
        <v>538195</v>
      </c>
      <c r="BW121" s="817"/>
      <c r="BX121" s="817"/>
      <c r="BY121" s="817"/>
      <c r="BZ121" s="817"/>
      <c r="CA121" s="817">
        <v>743210</v>
      </c>
      <c r="CB121" s="817"/>
      <c r="CC121" s="817"/>
      <c r="CD121" s="817"/>
      <c r="CE121" s="817"/>
      <c r="CF121" s="875">
        <v>2.6</v>
      </c>
      <c r="CG121" s="876"/>
      <c r="CH121" s="876"/>
      <c r="CI121" s="876"/>
      <c r="CJ121" s="876"/>
      <c r="CK121" s="869"/>
      <c r="CL121" s="855"/>
      <c r="CM121" s="855"/>
      <c r="CN121" s="855"/>
      <c r="CO121" s="856"/>
      <c r="CP121" s="835" t="s">
        <v>395</v>
      </c>
      <c r="CQ121" s="836"/>
      <c r="CR121" s="836"/>
      <c r="CS121" s="836"/>
      <c r="CT121" s="836"/>
      <c r="CU121" s="836"/>
      <c r="CV121" s="836"/>
      <c r="CW121" s="836"/>
      <c r="CX121" s="836"/>
      <c r="CY121" s="836"/>
      <c r="CZ121" s="836"/>
      <c r="DA121" s="836"/>
      <c r="DB121" s="836"/>
      <c r="DC121" s="836"/>
      <c r="DD121" s="836"/>
      <c r="DE121" s="836"/>
      <c r="DF121" s="837"/>
      <c r="DG121" s="816">
        <v>901730</v>
      </c>
      <c r="DH121" s="817"/>
      <c r="DI121" s="817"/>
      <c r="DJ121" s="817"/>
      <c r="DK121" s="817"/>
      <c r="DL121" s="817">
        <v>765743</v>
      </c>
      <c r="DM121" s="817"/>
      <c r="DN121" s="817"/>
      <c r="DO121" s="817"/>
      <c r="DP121" s="817"/>
      <c r="DQ121" s="817">
        <v>661756</v>
      </c>
      <c r="DR121" s="817"/>
      <c r="DS121" s="817"/>
      <c r="DT121" s="817"/>
      <c r="DU121" s="817"/>
      <c r="DV121" s="794">
        <v>2.2999999999999998</v>
      </c>
      <c r="DW121" s="794"/>
      <c r="DX121" s="794"/>
      <c r="DY121" s="794"/>
      <c r="DZ121" s="795"/>
    </row>
    <row r="122" spans="1:130" s="230" customFormat="1" ht="26.25" customHeight="1">
      <c r="A122" s="820"/>
      <c r="B122" s="821"/>
      <c r="C122" s="815" t="s">
        <v>434</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453</v>
      </c>
      <c r="BA122" s="839"/>
      <c r="BB122" s="839"/>
      <c r="BC122" s="839"/>
      <c r="BD122" s="839"/>
      <c r="BE122" s="839"/>
      <c r="BF122" s="839"/>
      <c r="BG122" s="839"/>
      <c r="BH122" s="839"/>
      <c r="BI122" s="839"/>
      <c r="BJ122" s="839"/>
      <c r="BK122" s="839"/>
      <c r="BL122" s="839"/>
      <c r="BM122" s="839"/>
      <c r="BN122" s="839"/>
      <c r="BO122" s="839"/>
      <c r="BP122" s="840"/>
      <c r="BQ122" s="879">
        <v>74641262</v>
      </c>
      <c r="BR122" s="845"/>
      <c r="BS122" s="845"/>
      <c r="BT122" s="845"/>
      <c r="BU122" s="845"/>
      <c r="BV122" s="845">
        <v>71021021</v>
      </c>
      <c r="BW122" s="845"/>
      <c r="BX122" s="845"/>
      <c r="BY122" s="845"/>
      <c r="BZ122" s="845"/>
      <c r="CA122" s="845">
        <v>70989847</v>
      </c>
      <c r="CB122" s="845"/>
      <c r="CC122" s="845"/>
      <c r="CD122" s="845"/>
      <c r="CE122" s="845"/>
      <c r="CF122" s="846">
        <v>246.8</v>
      </c>
      <c r="CG122" s="847"/>
      <c r="CH122" s="847"/>
      <c r="CI122" s="847"/>
      <c r="CJ122" s="847"/>
      <c r="CK122" s="869"/>
      <c r="CL122" s="855"/>
      <c r="CM122" s="855"/>
      <c r="CN122" s="855"/>
      <c r="CO122" s="856"/>
      <c r="CP122" s="835" t="s">
        <v>397</v>
      </c>
      <c r="CQ122" s="836"/>
      <c r="CR122" s="836"/>
      <c r="CS122" s="836"/>
      <c r="CT122" s="836"/>
      <c r="CU122" s="836"/>
      <c r="CV122" s="836"/>
      <c r="CW122" s="836"/>
      <c r="CX122" s="836"/>
      <c r="CY122" s="836"/>
      <c r="CZ122" s="836"/>
      <c r="DA122" s="836"/>
      <c r="DB122" s="836"/>
      <c r="DC122" s="836"/>
      <c r="DD122" s="836"/>
      <c r="DE122" s="836"/>
      <c r="DF122" s="837"/>
      <c r="DG122" s="816">
        <v>216097</v>
      </c>
      <c r="DH122" s="817"/>
      <c r="DI122" s="817"/>
      <c r="DJ122" s="817"/>
      <c r="DK122" s="817"/>
      <c r="DL122" s="817">
        <v>184706</v>
      </c>
      <c r="DM122" s="817"/>
      <c r="DN122" s="817"/>
      <c r="DO122" s="817"/>
      <c r="DP122" s="817"/>
      <c r="DQ122" s="817">
        <v>141592</v>
      </c>
      <c r="DR122" s="817"/>
      <c r="DS122" s="817"/>
      <c r="DT122" s="817"/>
      <c r="DU122" s="817"/>
      <c r="DV122" s="794">
        <v>0.5</v>
      </c>
      <c r="DW122" s="794"/>
      <c r="DX122" s="794"/>
      <c r="DY122" s="794"/>
      <c r="DZ122" s="795"/>
    </row>
    <row r="123" spans="1:130" s="230" customFormat="1" ht="26.25" customHeight="1">
      <c r="A123" s="820"/>
      <c r="B123" s="821"/>
      <c r="C123" s="815" t="s">
        <v>440</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454</v>
      </c>
      <c r="BP123" s="878"/>
      <c r="BQ123" s="832">
        <v>86227667</v>
      </c>
      <c r="BR123" s="833"/>
      <c r="BS123" s="833"/>
      <c r="BT123" s="833"/>
      <c r="BU123" s="833"/>
      <c r="BV123" s="833">
        <v>83655640</v>
      </c>
      <c r="BW123" s="833"/>
      <c r="BX123" s="833"/>
      <c r="BY123" s="833"/>
      <c r="BZ123" s="833"/>
      <c r="CA123" s="833">
        <v>83810266</v>
      </c>
      <c r="CB123" s="833"/>
      <c r="CC123" s="833"/>
      <c r="CD123" s="833"/>
      <c r="CE123" s="833"/>
      <c r="CF123" s="748"/>
      <c r="CG123" s="749"/>
      <c r="CH123" s="749"/>
      <c r="CI123" s="749"/>
      <c r="CJ123" s="834"/>
      <c r="CK123" s="869"/>
      <c r="CL123" s="855"/>
      <c r="CM123" s="855"/>
      <c r="CN123" s="855"/>
      <c r="CO123" s="856"/>
      <c r="CP123" s="835" t="s">
        <v>399</v>
      </c>
      <c r="CQ123" s="836"/>
      <c r="CR123" s="836"/>
      <c r="CS123" s="836"/>
      <c r="CT123" s="836"/>
      <c r="CU123" s="836"/>
      <c r="CV123" s="836"/>
      <c r="CW123" s="836"/>
      <c r="CX123" s="836"/>
      <c r="CY123" s="836"/>
      <c r="CZ123" s="836"/>
      <c r="DA123" s="836"/>
      <c r="DB123" s="836"/>
      <c r="DC123" s="836"/>
      <c r="DD123" s="836"/>
      <c r="DE123" s="836"/>
      <c r="DF123" s="837"/>
      <c r="DG123" s="779">
        <v>64231</v>
      </c>
      <c r="DH123" s="780"/>
      <c r="DI123" s="780"/>
      <c r="DJ123" s="780"/>
      <c r="DK123" s="781"/>
      <c r="DL123" s="782">
        <v>63113</v>
      </c>
      <c r="DM123" s="780"/>
      <c r="DN123" s="780"/>
      <c r="DO123" s="780"/>
      <c r="DP123" s="781"/>
      <c r="DQ123" s="782">
        <v>60531</v>
      </c>
      <c r="DR123" s="780"/>
      <c r="DS123" s="780"/>
      <c r="DT123" s="780"/>
      <c r="DU123" s="781"/>
      <c r="DV123" s="824">
        <v>0.2</v>
      </c>
      <c r="DW123" s="825"/>
      <c r="DX123" s="825"/>
      <c r="DY123" s="825"/>
      <c r="DZ123" s="826"/>
    </row>
    <row r="124" spans="1:130" s="230" customFormat="1" ht="26.25" customHeight="1" thickBot="1">
      <c r="A124" s="820"/>
      <c r="B124" s="821"/>
      <c r="C124" s="815" t="s">
        <v>443</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455</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90.3</v>
      </c>
      <c r="BR124" s="831"/>
      <c r="BS124" s="831"/>
      <c r="BT124" s="831"/>
      <c r="BU124" s="831"/>
      <c r="BV124" s="831">
        <v>90.1</v>
      </c>
      <c r="BW124" s="831"/>
      <c r="BX124" s="831"/>
      <c r="BY124" s="831"/>
      <c r="BZ124" s="831"/>
      <c r="CA124" s="831">
        <v>83.3</v>
      </c>
      <c r="CB124" s="831"/>
      <c r="CC124" s="831"/>
      <c r="CD124" s="831"/>
      <c r="CE124" s="831"/>
      <c r="CF124" s="726"/>
      <c r="CG124" s="727"/>
      <c r="CH124" s="727"/>
      <c r="CI124" s="727"/>
      <c r="CJ124" s="862"/>
      <c r="CK124" s="870"/>
      <c r="CL124" s="870"/>
      <c r="CM124" s="870"/>
      <c r="CN124" s="870"/>
      <c r="CO124" s="871"/>
      <c r="CP124" s="835" t="s">
        <v>456</v>
      </c>
      <c r="CQ124" s="836"/>
      <c r="CR124" s="836"/>
      <c r="CS124" s="836"/>
      <c r="CT124" s="836"/>
      <c r="CU124" s="836"/>
      <c r="CV124" s="836"/>
      <c r="CW124" s="836"/>
      <c r="CX124" s="836"/>
      <c r="CY124" s="836"/>
      <c r="CZ124" s="836"/>
      <c r="DA124" s="836"/>
      <c r="DB124" s="836"/>
      <c r="DC124" s="836"/>
      <c r="DD124" s="836"/>
      <c r="DE124" s="836"/>
      <c r="DF124" s="837"/>
      <c r="DG124" s="763">
        <v>20384</v>
      </c>
      <c r="DH124" s="764"/>
      <c r="DI124" s="764"/>
      <c r="DJ124" s="764"/>
      <c r="DK124" s="765"/>
      <c r="DL124" s="766">
        <v>29168</v>
      </c>
      <c r="DM124" s="764"/>
      <c r="DN124" s="764"/>
      <c r="DO124" s="764"/>
      <c r="DP124" s="765"/>
      <c r="DQ124" s="766">
        <v>26700</v>
      </c>
      <c r="DR124" s="764"/>
      <c r="DS124" s="764"/>
      <c r="DT124" s="764"/>
      <c r="DU124" s="765"/>
      <c r="DV124" s="848">
        <v>0.1</v>
      </c>
      <c r="DW124" s="849"/>
      <c r="DX124" s="849"/>
      <c r="DY124" s="849"/>
      <c r="DZ124" s="850"/>
    </row>
    <row r="125" spans="1:130" s="230" customFormat="1" ht="26.25" customHeight="1">
      <c r="A125" s="820"/>
      <c r="B125" s="821"/>
      <c r="C125" s="815" t="s">
        <v>445</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457</v>
      </c>
      <c r="CL125" s="852"/>
      <c r="CM125" s="852"/>
      <c r="CN125" s="852"/>
      <c r="CO125" s="853"/>
      <c r="CP125" s="860" t="s">
        <v>458</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c r="A126" s="820"/>
      <c r="B126" s="821"/>
      <c r="C126" s="815" t="s">
        <v>447</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108140</v>
      </c>
      <c r="AB126" s="780"/>
      <c r="AC126" s="780"/>
      <c r="AD126" s="780"/>
      <c r="AE126" s="781"/>
      <c r="AF126" s="782">
        <v>97097</v>
      </c>
      <c r="AG126" s="780"/>
      <c r="AH126" s="780"/>
      <c r="AI126" s="780"/>
      <c r="AJ126" s="781"/>
      <c r="AK126" s="782">
        <v>96133</v>
      </c>
      <c r="AL126" s="780"/>
      <c r="AM126" s="780"/>
      <c r="AN126" s="780"/>
      <c r="AO126" s="781"/>
      <c r="AP126" s="824">
        <v>0.3</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459</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c r="A127" s="822"/>
      <c r="B127" s="823"/>
      <c r="C127" s="838" t="s">
        <v>460</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7</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461</v>
      </c>
      <c r="AY127" s="812"/>
      <c r="AZ127" s="812"/>
      <c r="BA127" s="812"/>
      <c r="BB127" s="812"/>
      <c r="BC127" s="812"/>
      <c r="BD127" s="812"/>
      <c r="BE127" s="813"/>
      <c r="BF127" s="811" t="s">
        <v>462</v>
      </c>
      <c r="BG127" s="812"/>
      <c r="BH127" s="812"/>
      <c r="BI127" s="812"/>
      <c r="BJ127" s="812"/>
      <c r="BK127" s="812"/>
      <c r="BL127" s="813"/>
      <c r="BM127" s="811" t="s">
        <v>463</v>
      </c>
      <c r="BN127" s="812"/>
      <c r="BO127" s="812"/>
      <c r="BP127" s="812"/>
      <c r="BQ127" s="812"/>
      <c r="BR127" s="812"/>
      <c r="BS127" s="813"/>
      <c r="BT127" s="811" t="s">
        <v>464</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465</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c r="A128" s="796" t="s">
        <v>466</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467</v>
      </c>
      <c r="X128" s="798"/>
      <c r="Y128" s="798"/>
      <c r="Z128" s="799"/>
      <c r="AA128" s="800">
        <v>104706</v>
      </c>
      <c r="AB128" s="801"/>
      <c r="AC128" s="801"/>
      <c r="AD128" s="801"/>
      <c r="AE128" s="802"/>
      <c r="AF128" s="803">
        <v>100461</v>
      </c>
      <c r="AG128" s="801"/>
      <c r="AH128" s="801"/>
      <c r="AI128" s="801"/>
      <c r="AJ128" s="802"/>
      <c r="AK128" s="803">
        <v>135963</v>
      </c>
      <c r="AL128" s="801"/>
      <c r="AM128" s="801"/>
      <c r="AN128" s="801"/>
      <c r="AO128" s="802"/>
      <c r="AP128" s="804"/>
      <c r="AQ128" s="805"/>
      <c r="AR128" s="805"/>
      <c r="AS128" s="805"/>
      <c r="AT128" s="806"/>
      <c r="AU128" s="232"/>
      <c r="AV128" s="232"/>
      <c r="AW128" s="232"/>
      <c r="AX128" s="807" t="s">
        <v>468</v>
      </c>
      <c r="AY128" s="808"/>
      <c r="AZ128" s="808"/>
      <c r="BA128" s="808"/>
      <c r="BB128" s="808"/>
      <c r="BC128" s="808"/>
      <c r="BD128" s="808"/>
      <c r="BE128" s="809"/>
      <c r="BF128" s="786" t="s">
        <v>122</v>
      </c>
      <c r="BG128" s="787"/>
      <c r="BH128" s="787"/>
      <c r="BI128" s="787"/>
      <c r="BJ128" s="787"/>
      <c r="BK128" s="787"/>
      <c r="BL128" s="810"/>
      <c r="BM128" s="786">
        <v>11.64</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469</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470</v>
      </c>
      <c r="X129" s="777"/>
      <c r="Y129" s="777"/>
      <c r="Z129" s="778"/>
      <c r="AA129" s="779">
        <v>34312805</v>
      </c>
      <c r="AB129" s="780"/>
      <c r="AC129" s="780"/>
      <c r="AD129" s="780"/>
      <c r="AE129" s="781"/>
      <c r="AF129" s="782">
        <v>33838437</v>
      </c>
      <c r="AG129" s="780"/>
      <c r="AH129" s="780"/>
      <c r="AI129" s="780"/>
      <c r="AJ129" s="781"/>
      <c r="AK129" s="782">
        <v>34184174</v>
      </c>
      <c r="AL129" s="780"/>
      <c r="AM129" s="780"/>
      <c r="AN129" s="780"/>
      <c r="AO129" s="781"/>
      <c r="AP129" s="783"/>
      <c r="AQ129" s="784"/>
      <c r="AR129" s="784"/>
      <c r="AS129" s="784"/>
      <c r="AT129" s="785"/>
      <c r="AU129" s="233"/>
      <c r="AV129" s="233"/>
      <c r="AW129" s="233"/>
      <c r="AX129" s="751" t="s">
        <v>471</v>
      </c>
      <c r="AY129" s="752"/>
      <c r="AZ129" s="752"/>
      <c r="BA129" s="752"/>
      <c r="BB129" s="752"/>
      <c r="BC129" s="752"/>
      <c r="BD129" s="752"/>
      <c r="BE129" s="753"/>
      <c r="BF129" s="770" t="s">
        <v>122</v>
      </c>
      <c r="BG129" s="771"/>
      <c r="BH129" s="771"/>
      <c r="BI129" s="771"/>
      <c r="BJ129" s="771"/>
      <c r="BK129" s="771"/>
      <c r="BL129" s="772"/>
      <c r="BM129" s="770">
        <v>16.64</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774" t="s">
        <v>472</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473</v>
      </c>
      <c r="X130" s="777"/>
      <c r="Y130" s="777"/>
      <c r="Z130" s="778"/>
      <c r="AA130" s="779">
        <v>5110390</v>
      </c>
      <c r="AB130" s="780"/>
      <c r="AC130" s="780"/>
      <c r="AD130" s="780"/>
      <c r="AE130" s="781"/>
      <c r="AF130" s="782">
        <v>5230173</v>
      </c>
      <c r="AG130" s="780"/>
      <c r="AH130" s="780"/>
      <c r="AI130" s="780"/>
      <c r="AJ130" s="781"/>
      <c r="AK130" s="782">
        <v>5419825</v>
      </c>
      <c r="AL130" s="780"/>
      <c r="AM130" s="780"/>
      <c r="AN130" s="780"/>
      <c r="AO130" s="781"/>
      <c r="AP130" s="783"/>
      <c r="AQ130" s="784"/>
      <c r="AR130" s="784"/>
      <c r="AS130" s="784"/>
      <c r="AT130" s="785"/>
      <c r="AU130" s="233"/>
      <c r="AV130" s="233"/>
      <c r="AW130" s="233"/>
      <c r="AX130" s="751" t="s">
        <v>474</v>
      </c>
      <c r="AY130" s="752"/>
      <c r="AZ130" s="752"/>
      <c r="BA130" s="752"/>
      <c r="BB130" s="752"/>
      <c r="BC130" s="752"/>
      <c r="BD130" s="752"/>
      <c r="BE130" s="753"/>
      <c r="BF130" s="754">
        <v>9.6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475</v>
      </c>
      <c r="X131" s="761"/>
      <c r="Y131" s="761"/>
      <c r="Z131" s="762"/>
      <c r="AA131" s="763">
        <v>29202415</v>
      </c>
      <c r="AB131" s="764"/>
      <c r="AC131" s="764"/>
      <c r="AD131" s="764"/>
      <c r="AE131" s="765"/>
      <c r="AF131" s="766">
        <v>28608264</v>
      </c>
      <c r="AG131" s="764"/>
      <c r="AH131" s="764"/>
      <c r="AI131" s="764"/>
      <c r="AJ131" s="765"/>
      <c r="AK131" s="766">
        <v>28764349</v>
      </c>
      <c r="AL131" s="764"/>
      <c r="AM131" s="764"/>
      <c r="AN131" s="764"/>
      <c r="AO131" s="765"/>
      <c r="AP131" s="767"/>
      <c r="AQ131" s="768"/>
      <c r="AR131" s="768"/>
      <c r="AS131" s="768"/>
      <c r="AT131" s="769"/>
      <c r="AU131" s="233"/>
      <c r="AV131" s="233"/>
      <c r="AW131" s="233"/>
      <c r="AX131" s="729" t="s">
        <v>476</v>
      </c>
      <c r="AY131" s="730"/>
      <c r="AZ131" s="730"/>
      <c r="BA131" s="730"/>
      <c r="BB131" s="730"/>
      <c r="BC131" s="730"/>
      <c r="BD131" s="730"/>
      <c r="BE131" s="731"/>
      <c r="BF131" s="732">
        <v>83.3</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738" t="s">
        <v>477</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478</v>
      </c>
      <c r="W132" s="742"/>
      <c r="X132" s="742"/>
      <c r="Y132" s="742"/>
      <c r="Z132" s="743"/>
      <c r="AA132" s="744">
        <v>8.9955608120000008</v>
      </c>
      <c r="AB132" s="745"/>
      <c r="AC132" s="745"/>
      <c r="AD132" s="745"/>
      <c r="AE132" s="746"/>
      <c r="AF132" s="747">
        <v>9.7866301849999999</v>
      </c>
      <c r="AG132" s="745"/>
      <c r="AH132" s="745"/>
      <c r="AI132" s="745"/>
      <c r="AJ132" s="746"/>
      <c r="AK132" s="747">
        <v>10.30285441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479</v>
      </c>
      <c r="W133" s="721"/>
      <c r="X133" s="721"/>
      <c r="Y133" s="721"/>
      <c r="Z133" s="722"/>
      <c r="AA133" s="723">
        <v>9.1999999999999993</v>
      </c>
      <c r="AB133" s="724"/>
      <c r="AC133" s="724"/>
      <c r="AD133" s="724"/>
      <c r="AE133" s="725"/>
      <c r="AF133" s="723">
        <v>9.3000000000000007</v>
      </c>
      <c r="AG133" s="724"/>
      <c r="AH133" s="724"/>
      <c r="AI133" s="724"/>
      <c r="AJ133" s="725"/>
      <c r="AK133" s="723">
        <v>9.6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8/fSf1A+d4rIrkmSzcfRTIZshXLUH0DJHf9DbHEqNXXUpjkXnGEnsSDH/FVBH4SZkBuIZMX7gkZ4Pl25hP1LGg==" saltValue="kqL9/WhH7o1DAKRTkPUmU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M52" zoomScale="85" zoomScaleNormal="85" zoomScaleSheetLayoutView="85" workbookViewId="0"/>
  </sheetViews>
  <sheetFormatPr defaultColWidth="0" defaultRowHeight="13.5" customHeight="1" zeroHeight="1"/>
  <cols>
    <col min="1" max="120" width="2.81640625" style="260" customWidth="1"/>
    <col min="121" max="121" width="0" style="259" hidden="1" customWidth="1"/>
    <col min="122" max="16384" width="9" style="259" hidden="1"/>
  </cols>
  <sheetData>
    <row r="1" spans="1:120" ht="13">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259"/>
    </row>
    <row r="17" spans="119:120" ht="13">
      <c r="DP17" s="259"/>
    </row>
    <row r="18" spans="119:120" ht="13"/>
    <row r="19" spans="119:120" ht="13"/>
    <row r="20" spans="119:120" ht="13">
      <c r="DO20" s="259"/>
      <c r="DP20" s="259"/>
    </row>
    <row r="21" spans="119:120" ht="13">
      <c r="DP21" s="259"/>
    </row>
    <row r="22" spans="119:120" ht="13"/>
    <row r="23" spans="119:120" ht="13">
      <c r="DO23" s="259"/>
      <c r="DP23" s="259"/>
    </row>
    <row r="24" spans="119:120" ht="13">
      <c r="DP24" s="259"/>
    </row>
    <row r="25" spans="119:120" ht="13">
      <c r="DP25" s="259"/>
    </row>
    <row r="26" spans="119:120" ht="13">
      <c r="DO26" s="259"/>
      <c r="DP26" s="259"/>
    </row>
    <row r="27" spans="119:120" ht="13"/>
    <row r="28" spans="119:120" ht="13">
      <c r="DO28" s="259"/>
      <c r="DP28" s="259"/>
    </row>
    <row r="29" spans="119:120" ht="13">
      <c r="DP29" s="259"/>
    </row>
    <row r="30" spans="119:120" ht="13"/>
    <row r="31" spans="119:120" ht="13">
      <c r="DO31" s="259"/>
      <c r="DP31" s="259"/>
    </row>
    <row r="32" spans="119:120" ht="13"/>
    <row r="33" spans="98:120" ht="13">
      <c r="DO33" s="259"/>
      <c r="DP33" s="259"/>
    </row>
    <row r="34" spans="98:120" ht="13">
      <c r="DM34" s="259"/>
    </row>
    <row r="35" spans="98:120" ht="13">
      <c r="CT35" s="259"/>
      <c r="CU35" s="259"/>
      <c r="CV35" s="259"/>
      <c r="CY35" s="259"/>
      <c r="CZ35" s="259"/>
      <c r="DA35" s="259"/>
      <c r="DD35" s="259"/>
      <c r="DE35" s="259"/>
      <c r="DF35" s="259"/>
      <c r="DI35" s="259"/>
      <c r="DJ35" s="259"/>
      <c r="DK35" s="259"/>
      <c r="DM35" s="259"/>
      <c r="DN35" s="259"/>
      <c r="DO35" s="259"/>
      <c r="DP35" s="259"/>
    </row>
    <row r="36" spans="98:120" ht="13"/>
    <row r="37" spans="98:120" ht="13">
      <c r="CW37" s="259"/>
      <c r="DB37" s="259"/>
      <c r="DG37" s="259"/>
      <c r="DL37" s="259"/>
      <c r="DP37" s="259"/>
    </row>
    <row r="38" spans="98:120" ht="13">
      <c r="CT38" s="259"/>
      <c r="CU38" s="259"/>
      <c r="CV38" s="259"/>
      <c r="CW38" s="259"/>
      <c r="CY38" s="259"/>
      <c r="CZ38" s="259"/>
      <c r="DA38" s="259"/>
      <c r="DB38" s="259"/>
      <c r="DD38" s="259"/>
      <c r="DE38" s="259"/>
      <c r="DF38" s="259"/>
      <c r="DG38" s="259"/>
      <c r="DI38" s="259"/>
      <c r="DJ38" s="259"/>
      <c r="DK38" s="259"/>
      <c r="DL38" s="259"/>
      <c r="DN38" s="259"/>
      <c r="DO38" s="259"/>
      <c r="DP38" s="259"/>
    </row>
    <row r="39" spans="98:120" ht="13"/>
    <row r="40" spans="98:120" ht="13"/>
    <row r="41" spans="98:120" ht="13"/>
    <row r="42" spans="98:120" ht="13"/>
    <row r="43" spans="98:120" ht="13"/>
    <row r="44" spans="98:120" ht="13"/>
    <row r="45" spans="98:120" ht="13"/>
    <row r="46" spans="98:120" ht="13"/>
    <row r="47" spans="98:120" ht="13"/>
    <row r="48" spans="98:120" ht="13"/>
    <row r="49" spans="22:120" ht="13">
      <c r="DN49" s="259"/>
      <c r="DO49" s="259"/>
      <c r="DP49" s="259"/>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259"/>
      <c r="CS63" s="259"/>
      <c r="CX63" s="259"/>
      <c r="DC63" s="259"/>
      <c r="DH63" s="259"/>
    </row>
    <row r="64" spans="22:120" ht="13">
      <c r="V64" s="259"/>
    </row>
    <row r="65" spans="15:120" ht="13">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c r="Q66" s="259"/>
      <c r="S66" s="259"/>
      <c r="U66" s="259"/>
      <c r="DM66" s="259"/>
    </row>
    <row r="67" spans="15:120" ht="13">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row r="69" spans="15:120" ht="13"/>
    <row r="70" spans="15:120" ht="13"/>
    <row r="71" spans="15:120" ht="13"/>
    <row r="72" spans="15:120" ht="13">
      <c r="DP72" s="259"/>
    </row>
    <row r="73" spans="15:120" ht="13">
      <c r="DP73" s="259"/>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259"/>
      <c r="CX96" s="259"/>
      <c r="DC96" s="259"/>
      <c r="DH96" s="259"/>
    </row>
    <row r="97" spans="24:120" ht="13">
      <c r="CS97" s="259"/>
      <c r="CX97" s="259"/>
      <c r="DC97" s="259"/>
      <c r="DH97" s="259"/>
      <c r="DP97" s="260" t="s">
        <v>480</v>
      </c>
    </row>
    <row r="98" spans="24:120" ht="13" hidden="1">
      <c r="CS98" s="259"/>
      <c r="CX98" s="259"/>
      <c r="DC98" s="259"/>
      <c r="DH98" s="259"/>
    </row>
    <row r="99" spans="24:120" ht="13"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t="13" hidden="1">
      <c r="CT103" s="259"/>
      <c r="CV103" s="259"/>
      <c r="CW103" s="259"/>
      <c r="CY103" s="259"/>
      <c r="DA103" s="259"/>
      <c r="DB103" s="259"/>
      <c r="DD103" s="259"/>
      <c r="DF103" s="259"/>
      <c r="DG103" s="259"/>
      <c r="DI103" s="259"/>
      <c r="DK103" s="259"/>
      <c r="DL103" s="259"/>
      <c r="DM103" s="259"/>
      <c r="DN103" s="259"/>
      <c r="DO103" s="259"/>
      <c r="DP103" s="259"/>
    </row>
    <row r="104" spans="24:120" ht="13" hidden="1">
      <c r="CV104" s="259"/>
      <c r="CW104" s="259"/>
      <c r="DA104" s="259"/>
      <c r="DB104" s="259"/>
      <c r="DF104" s="259"/>
      <c r="DG104" s="259"/>
      <c r="DK104" s="259"/>
      <c r="DL104" s="259"/>
      <c r="DN104" s="259"/>
      <c r="DO104" s="259"/>
      <c r="DP104" s="259"/>
    </row>
    <row r="105" spans="24:120" ht="12.75" hidden="1" customHeight="1"/>
  </sheetData>
  <sheetProtection algorithmName="SHA-512" hashValue="lHW0wEduPdCTsS/DZo+KzAoOMQhkkGRJVfFp+LZTQb0fsKVt4/UGmR7SpvR0Z9X0wfB6xW9IwT5BLVyte/sXtw==" saltValue="+RUwm7CMNtHNa5VoYGIHIg=="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U55" zoomScaleNormal="100" zoomScaleSheetLayoutView="55" workbookViewId="0"/>
  </sheetViews>
  <sheetFormatPr defaultColWidth="0" defaultRowHeight="13.5" customHeight="1" zeroHeight="1"/>
  <cols>
    <col min="1" max="116" width="2.6328125" style="260" customWidth="1"/>
    <col min="117" max="16384" width="9" style="259" hidden="1"/>
  </cols>
  <sheetData>
    <row r="1" spans="2:116" ht="13">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row r="3" spans="2:116" ht="13"/>
    <row r="4" spans="2:116" ht="13">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row r="20" spans="9:116" ht="13"/>
    <row r="21" spans="9:116" ht="13">
      <c r="DL21" s="259"/>
    </row>
    <row r="22" spans="9:116" ht="13">
      <c r="DI22" s="259"/>
      <c r="DJ22" s="259"/>
      <c r="DK22" s="259"/>
      <c r="DL22" s="259"/>
    </row>
    <row r="23" spans="9:116" ht="13">
      <c r="CY23" s="259"/>
      <c r="CZ23" s="259"/>
      <c r="DA23" s="259"/>
      <c r="DB23" s="259"/>
      <c r="DC23" s="259"/>
      <c r="DD23" s="259"/>
      <c r="DE23" s="259"/>
      <c r="DF23" s="259"/>
      <c r="DG23" s="259"/>
      <c r="DH23" s="259"/>
      <c r="DI23" s="259"/>
      <c r="DJ23" s="259"/>
      <c r="DK23" s="259"/>
      <c r="DL23" s="259"/>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259"/>
      <c r="DA35" s="259"/>
      <c r="DB35" s="259"/>
      <c r="DC35" s="259"/>
      <c r="DD35" s="259"/>
      <c r="DE35" s="259"/>
      <c r="DF35" s="259"/>
      <c r="DG35" s="259"/>
      <c r="DH35" s="259"/>
      <c r="DI35" s="259"/>
      <c r="DJ35" s="259"/>
      <c r="DK35" s="259"/>
      <c r="DL35" s="259"/>
    </row>
    <row r="36" spans="15:116" ht="13"/>
    <row r="37" spans="15:116" ht="13">
      <c r="DL37" s="259"/>
    </row>
    <row r="38" spans="15:116" ht="13">
      <c r="DI38" s="259"/>
      <c r="DJ38" s="259"/>
      <c r="DK38" s="259"/>
      <c r="DL38" s="259"/>
    </row>
    <row r="39" spans="15:116" ht="13"/>
    <row r="40" spans="15:116" ht="13"/>
    <row r="41" spans="15:116" ht="13"/>
    <row r="42" spans="15:116" ht="13"/>
    <row r="43" spans="15:116" ht="13">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c r="DL44" s="259"/>
    </row>
    <row r="45" spans="15:116" ht="13"/>
    <row r="46" spans="15:116" ht="13">
      <c r="DA46" s="259"/>
      <c r="DB46" s="259"/>
      <c r="DC46" s="259"/>
      <c r="DD46" s="259"/>
      <c r="DE46" s="259"/>
      <c r="DF46" s="259"/>
      <c r="DG46" s="259"/>
      <c r="DH46" s="259"/>
      <c r="DI46" s="259"/>
      <c r="DJ46" s="259"/>
      <c r="DK46" s="259"/>
      <c r="DL46" s="259"/>
    </row>
    <row r="47" spans="15:116" ht="13"/>
    <row r="48" spans="15:116" ht="13"/>
    <row r="49" spans="104:116" ht="13"/>
    <row r="50" spans="104:116" ht="13">
      <c r="CZ50" s="259"/>
      <c r="DA50" s="259"/>
      <c r="DB50" s="259"/>
      <c r="DC50" s="259"/>
      <c r="DD50" s="259"/>
      <c r="DE50" s="259"/>
      <c r="DF50" s="259"/>
      <c r="DG50" s="259"/>
      <c r="DH50" s="259"/>
      <c r="DI50" s="259"/>
      <c r="DJ50" s="259"/>
      <c r="DK50" s="259"/>
      <c r="DL50" s="259"/>
    </row>
    <row r="51" spans="104:116" ht="13"/>
    <row r="52" spans="104:116" ht="13"/>
    <row r="53" spans="104:116" ht="13">
      <c r="DL53" s="259"/>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259"/>
      <c r="DD67" s="259"/>
      <c r="DE67" s="259"/>
      <c r="DF67" s="259"/>
      <c r="DG67" s="259"/>
      <c r="DH67" s="259"/>
      <c r="DI67" s="259"/>
      <c r="DJ67" s="259"/>
      <c r="DK67" s="259"/>
      <c r="DL67" s="259"/>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sheetData>
  <sheetProtection algorithmName="SHA-512" hashValue="T4CU0jiYVB5r/eD5NMg3RO2iCAPmpxpjb/fzNfPMyzzJfv5IiAFr8jvmyp4cVD27wY3pNN64oIDXNSTY/bMfFg==" saltValue="DA1aS0ysVVB3aEEzaZWE5Q=="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37" workbookViewId="0"/>
  </sheetViews>
  <sheetFormatPr defaultColWidth="0" defaultRowHeight="13.5" customHeight="1" zeroHeight="1"/>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c r="AS1" s="262"/>
      <c r="AT1" s="262"/>
    </row>
    <row r="2" spans="1:46" ht="13">
      <c r="AS2" s="262"/>
      <c r="AT2" s="262"/>
    </row>
    <row r="3" spans="1:46" ht="13">
      <c r="AS3" s="262"/>
      <c r="AT3" s="262"/>
    </row>
    <row r="4" spans="1:46" ht="13">
      <c r="AS4" s="262"/>
      <c r="AT4" s="262"/>
    </row>
    <row r="5" spans="1:46" ht="16.5">
      <c r="A5" s="263" t="s">
        <v>481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482</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483</v>
      </c>
      <c r="AP7" s="272"/>
      <c r="AQ7" s="273" t="s">
        <v>484</v>
      </c>
      <c r="AR7" s="274"/>
    </row>
    <row r="8" spans="1:46" ht="13">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485</v>
      </c>
      <c r="AQ8" s="279" t="s">
        <v>486</v>
      </c>
      <c r="AR8" s="280" t="s">
        <v>487</v>
      </c>
    </row>
    <row r="9" spans="1:46" ht="13">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488</v>
      </c>
      <c r="AL9" s="1131"/>
      <c r="AM9" s="1131"/>
      <c r="AN9" s="1132"/>
      <c r="AO9" s="281">
        <v>8608066</v>
      </c>
      <c r="AP9" s="281">
        <v>70757</v>
      </c>
      <c r="AQ9" s="282">
        <v>75670</v>
      </c>
      <c r="AR9" s="283">
        <v>-6.5</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489</v>
      </c>
      <c r="AL10" s="1131"/>
      <c r="AM10" s="1131"/>
      <c r="AN10" s="1132"/>
      <c r="AO10" s="284">
        <v>1737759</v>
      </c>
      <c r="AP10" s="284">
        <v>14284</v>
      </c>
      <c r="AQ10" s="285">
        <v>7715</v>
      </c>
      <c r="AR10" s="286">
        <v>85.1</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490</v>
      </c>
      <c r="AL11" s="1131"/>
      <c r="AM11" s="1131"/>
      <c r="AN11" s="1132"/>
      <c r="AO11" s="284">
        <v>3078</v>
      </c>
      <c r="AP11" s="284">
        <v>25</v>
      </c>
      <c r="AQ11" s="285">
        <v>1638</v>
      </c>
      <c r="AR11" s="286">
        <v>-98.5</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491</v>
      </c>
      <c r="AL12" s="1131"/>
      <c r="AM12" s="1131"/>
      <c r="AN12" s="1132"/>
      <c r="AO12" s="284" t="s">
        <v>492</v>
      </c>
      <c r="AP12" s="284" t="s">
        <v>492</v>
      </c>
      <c r="AQ12" s="285">
        <v>17</v>
      </c>
      <c r="AR12" s="286" t="s">
        <v>492</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493</v>
      </c>
      <c r="AL13" s="1131"/>
      <c r="AM13" s="1131"/>
      <c r="AN13" s="1132"/>
      <c r="AO13" s="284">
        <v>466452</v>
      </c>
      <c r="AP13" s="284">
        <v>3834</v>
      </c>
      <c r="AQ13" s="285">
        <v>2355</v>
      </c>
      <c r="AR13" s="286">
        <v>62.8</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494</v>
      </c>
      <c r="AL14" s="1131"/>
      <c r="AM14" s="1131"/>
      <c r="AN14" s="1132"/>
      <c r="AO14" s="284">
        <v>448492</v>
      </c>
      <c r="AP14" s="284">
        <v>3687</v>
      </c>
      <c r="AQ14" s="285">
        <v>2187</v>
      </c>
      <c r="AR14" s="286">
        <v>68.599999999999994</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495</v>
      </c>
      <c r="AL15" s="1134"/>
      <c r="AM15" s="1134"/>
      <c r="AN15" s="1135"/>
      <c r="AO15" s="284">
        <v>-182804</v>
      </c>
      <c r="AP15" s="284">
        <v>-1503</v>
      </c>
      <c r="AQ15" s="285">
        <v>-4208</v>
      </c>
      <c r="AR15" s="286">
        <v>-64.3</v>
      </c>
    </row>
    <row r="16" spans="1:46" ht="13">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11081043</v>
      </c>
      <c r="AP16" s="284">
        <v>91084</v>
      </c>
      <c r="AQ16" s="285">
        <v>85373</v>
      </c>
      <c r="AR16" s="286">
        <v>6.7</v>
      </c>
    </row>
    <row r="17" spans="1:46" ht="13">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496</v>
      </c>
      <c r="AL19" s="262"/>
      <c r="AM19" s="262"/>
      <c r="AN19" s="262"/>
      <c r="AO19" s="262"/>
      <c r="AP19" s="262"/>
      <c r="AQ19" s="262"/>
      <c r="AR19" s="262"/>
    </row>
    <row r="20" spans="1:46" ht="13">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497</v>
      </c>
      <c r="AP20" s="293" t="s">
        <v>498</v>
      </c>
      <c r="AQ20" s="294" t="s">
        <v>499</v>
      </c>
      <c r="AR20" s="295"/>
    </row>
    <row r="21" spans="1:46" s="301" customFormat="1" ht="13">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500</v>
      </c>
      <c r="AL21" s="1137"/>
      <c r="AM21" s="1137"/>
      <c r="AN21" s="1138"/>
      <c r="AO21" s="297">
        <v>8.17</v>
      </c>
      <c r="AP21" s="298">
        <v>7.99</v>
      </c>
      <c r="AQ21" s="299">
        <v>0.18</v>
      </c>
      <c r="AR21" s="267"/>
      <c r="AS21" s="300"/>
      <c r="AT21" s="296"/>
    </row>
    <row r="22" spans="1:46" s="301" customFormat="1" ht="13">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501</v>
      </c>
      <c r="AL22" s="1137"/>
      <c r="AM22" s="1137"/>
      <c r="AN22" s="1138"/>
      <c r="AO22" s="302">
        <v>96</v>
      </c>
      <c r="AP22" s="303">
        <v>97.8</v>
      </c>
      <c r="AQ22" s="304">
        <v>-1.8</v>
      </c>
      <c r="AR22" s="288"/>
      <c r="AS22" s="300"/>
      <c r="AT22" s="296"/>
    </row>
    <row r="23" spans="1:46" s="301" customFormat="1" ht="13">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c r="A26" s="1129" t="s">
        <v>502</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c r="A27" s="309"/>
      <c r="AO27" s="262"/>
      <c r="AP27" s="262"/>
      <c r="AQ27" s="262"/>
      <c r="AR27" s="262"/>
      <c r="AS27" s="262"/>
      <c r="AT27" s="262"/>
    </row>
    <row r="28" spans="1:46" ht="16.5">
      <c r="A28" s="263" t="s">
        <v>503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504</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483</v>
      </c>
      <c r="AP30" s="272"/>
      <c r="AQ30" s="273" t="s">
        <v>484</v>
      </c>
      <c r="AR30" s="274"/>
    </row>
    <row r="31" spans="1:46" ht="13">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485</v>
      </c>
      <c r="AQ31" s="279" t="s">
        <v>486</v>
      </c>
      <c r="AR31" s="280" t="s">
        <v>487</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505</v>
      </c>
      <c r="AL32" s="1121"/>
      <c r="AM32" s="1121"/>
      <c r="AN32" s="1122"/>
      <c r="AO32" s="312">
        <v>7012175</v>
      </c>
      <c r="AP32" s="312">
        <v>57639</v>
      </c>
      <c r="AQ32" s="313">
        <v>58230</v>
      </c>
      <c r="AR32" s="314">
        <v>-1</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506</v>
      </c>
      <c r="AL33" s="1121"/>
      <c r="AM33" s="1121"/>
      <c r="AN33" s="1122"/>
      <c r="AO33" s="312" t="s">
        <v>492</v>
      </c>
      <c r="AP33" s="312" t="s">
        <v>492</v>
      </c>
      <c r="AQ33" s="313" t="s">
        <v>492</v>
      </c>
      <c r="AR33" s="314" t="s">
        <v>492</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507</v>
      </c>
      <c r="AL34" s="1121"/>
      <c r="AM34" s="1121"/>
      <c r="AN34" s="1122"/>
      <c r="AO34" s="312" t="s">
        <v>492</v>
      </c>
      <c r="AP34" s="312" t="s">
        <v>492</v>
      </c>
      <c r="AQ34" s="313">
        <v>23</v>
      </c>
      <c r="AR34" s="314" t="s">
        <v>492</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508</v>
      </c>
      <c r="AL35" s="1121"/>
      <c r="AM35" s="1121"/>
      <c r="AN35" s="1122"/>
      <c r="AO35" s="312">
        <v>1330023</v>
      </c>
      <c r="AP35" s="312">
        <v>10933</v>
      </c>
      <c r="AQ35" s="313">
        <v>14509</v>
      </c>
      <c r="AR35" s="314">
        <v>-24.6</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509</v>
      </c>
      <c r="AL36" s="1121"/>
      <c r="AM36" s="1121"/>
      <c r="AN36" s="1122"/>
      <c r="AO36" s="312">
        <v>81003</v>
      </c>
      <c r="AP36" s="312">
        <v>666</v>
      </c>
      <c r="AQ36" s="313">
        <v>975</v>
      </c>
      <c r="AR36" s="314">
        <v>-31.7</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510</v>
      </c>
      <c r="AL37" s="1121"/>
      <c r="AM37" s="1121"/>
      <c r="AN37" s="1122"/>
      <c r="AO37" s="312">
        <v>96133</v>
      </c>
      <c r="AP37" s="312">
        <v>790</v>
      </c>
      <c r="AQ37" s="313">
        <v>408</v>
      </c>
      <c r="AR37" s="314">
        <v>93.6</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511</v>
      </c>
      <c r="AL38" s="1124"/>
      <c r="AM38" s="1124"/>
      <c r="AN38" s="1125"/>
      <c r="AO38" s="315">
        <v>3</v>
      </c>
      <c r="AP38" s="315">
        <v>0</v>
      </c>
      <c r="AQ38" s="316">
        <v>0</v>
      </c>
      <c r="AR38" s="304">
        <v>0</v>
      </c>
      <c r="AS38" s="311"/>
    </row>
    <row r="39" spans="1:46" ht="13">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512</v>
      </c>
      <c r="AL39" s="1124"/>
      <c r="AM39" s="1124"/>
      <c r="AN39" s="1125"/>
      <c r="AO39" s="312">
        <v>-135963</v>
      </c>
      <c r="AP39" s="312">
        <v>-1118</v>
      </c>
      <c r="AQ39" s="313">
        <v>-3837</v>
      </c>
      <c r="AR39" s="314">
        <v>-70.900000000000006</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513</v>
      </c>
      <c r="AL40" s="1121"/>
      <c r="AM40" s="1121"/>
      <c r="AN40" s="1122"/>
      <c r="AO40" s="312">
        <v>-5419825</v>
      </c>
      <c r="AP40" s="312">
        <v>-44550</v>
      </c>
      <c r="AQ40" s="313">
        <v>-50002</v>
      </c>
      <c r="AR40" s="314">
        <v>-10.9</v>
      </c>
      <c r="AS40" s="311"/>
    </row>
    <row r="41" spans="1:46" ht="13">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2963549</v>
      </c>
      <c r="AP41" s="312">
        <v>24360</v>
      </c>
      <c r="AQ41" s="313">
        <v>20306</v>
      </c>
      <c r="AR41" s="314">
        <v>20</v>
      </c>
      <c r="AS41" s="311"/>
    </row>
    <row r="42" spans="1:46" ht="13">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514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515</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483</v>
      </c>
      <c r="AN49" s="1115" t="s">
        <v>516</v>
      </c>
      <c r="AO49" s="1116"/>
      <c r="AP49" s="1116"/>
      <c r="AQ49" s="1116"/>
      <c r="AR49" s="1117"/>
    </row>
    <row r="50" spans="1:44" ht="13">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517</v>
      </c>
      <c r="AO50" s="329" t="s">
        <v>518</v>
      </c>
      <c r="AP50" s="330" t="s">
        <v>519</v>
      </c>
      <c r="AQ50" s="331" t="s">
        <v>520</v>
      </c>
      <c r="AR50" s="332" t="s">
        <v>521</v>
      </c>
    </row>
    <row r="51" spans="1:44" ht="13">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522</v>
      </c>
      <c r="AL51" s="325"/>
      <c r="AM51" s="333">
        <v>8467044</v>
      </c>
      <c r="AN51" s="334">
        <v>66845</v>
      </c>
      <c r="AO51" s="335">
        <v>-41.7</v>
      </c>
      <c r="AP51" s="336">
        <v>72051</v>
      </c>
      <c r="AQ51" s="337">
        <v>7.8</v>
      </c>
      <c r="AR51" s="338">
        <v>-49.5</v>
      </c>
    </row>
    <row r="52" spans="1:44" ht="13">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523</v>
      </c>
      <c r="AM52" s="341">
        <v>4135286</v>
      </c>
      <c r="AN52" s="342">
        <v>32647</v>
      </c>
      <c r="AO52" s="343">
        <v>28.5</v>
      </c>
      <c r="AP52" s="344">
        <v>34140</v>
      </c>
      <c r="AQ52" s="345">
        <v>4.2</v>
      </c>
      <c r="AR52" s="346">
        <v>24.3</v>
      </c>
    </row>
    <row r="53" spans="1:44" ht="13">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524</v>
      </c>
      <c r="AL53" s="325"/>
      <c r="AM53" s="333">
        <v>7353584</v>
      </c>
      <c r="AN53" s="334">
        <v>58608</v>
      </c>
      <c r="AO53" s="335">
        <v>-12.3</v>
      </c>
      <c r="AP53" s="336">
        <v>72756</v>
      </c>
      <c r="AQ53" s="337">
        <v>1</v>
      </c>
      <c r="AR53" s="338">
        <v>-13.3</v>
      </c>
    </row>
    <row r="54" spans="1:44" ht="13">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523</v>
      </c>
      <c r="AM54" s="341">
        <v>4160981</v>
      </c>
      <c r="AN54" s="342">
        <v>33163</v>
      </c>
      <c r="AO54" s="343">
        <v>1.6</v>
      </c>
      <c r="AP54" s="344">
        <v>32117</v>
      </c>
      <c r="AQ54" s="345">
        <v>-5.9</v>
      </c>
      <c r="AR54" s="346">
        <v>7.5</v>
      </c>
    </row>
    <row r="55" spans="1:44" ht="13">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525</v>
      </c>
      <c r="AL55" s="325"/>
      <c r="AM55" s="333">
        <v>7210093</v>
      </c>
      <c r="AN55" s="334">
        <v>58154</v>
      </c>
      <c r="AO55" s="335">
        <v>-0.8</v>
      </c>
      <c r="AP55" s="336">
        <v>62281</v>
      </c>
      <c r="AQ55" s="337">
        <v>-14.4</v>
      </c>
      <c r="AR55" s="338">
        <v>13.6</v>
      </c>
    </row>
    <row r="56" spans="1:44" ht="13">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523</v>
      </c>
      <c r="AM56" s="341">
        <v>4120848</v>
      </c>
      <c r="AN56" s="342">
        <v>33237</v>
      </c>
      <c r="AO56" s="343">
        <v>0.2</v>
      </c>
      <c r="AP56" s="344">
        <v>38152</v>
      </c>
      <c r="AQ56" s="345">
        <v>18.8</v>
      </c>
      <c r="AR56" s="346">
        <v>-18.600000000000001</v>
      </c>
    </row>
    <row r="57" spans="1:44" ht="13">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526</v>
      </c>
      <c r="AL57" s="325"/>
      <c r="AM57" s="333">
        <v>5518840</v>
      </c>
      <c r="AN57" s="334">
        <v>45006</v>
      </c>
      <c r="AO57" s="335">
        <v>-22.6</v>
      </c>
      <c r="AP57" s="336">
        <v>58940</v>
      </c>
      <c r="AQ57" s="337">
        <v>-5.4</v>
      </c>
      <c r="AR57" s="338">
        <v>-17.2</v>
      </c>
    </row>
    <row r="58" spans="1:44" ht="13">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523</v>
      </c>
      <c r="AM58" s="341">
        <v>3216571</v>
      </c>
      <c r="AN58" s="342">
        <v>26231</v>
      </c>
      <c r="AO58" s="343">
        <v>-21.1</v>
      </c>
      <c r="AP58" s="344">
        <v>33486</v>
      </c>
      <c r="AQ58" s="345">
        <v>-12.2</v>
      </c>
      <c r="AR58" s="346">
        <v>-8.9</v>
      </c>
    </row>
    <row r="59" spans="1:44" ht="13">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527</v>
      </c>
      <c r="AL59" s="325"/>
      <c r="AM59" s="333">
        <v>5381571</v>
      </c>
      <c r="AN59" s="334">
        <v>44236</v>
      </c>
      <c r="AO59" s="335">
        <v>-1.7</v>
      </c>
      <c r="AP59" s="336">
        <v>57336</v>
      </c>
      <c r="AQ59" s="337">
        <v>-2.7</v>
      </c>
      <c r="AR59" s="338">
        <v>1</v>
      </c>
    </row>
    <row r="60" spans="1:44" ht="13">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523</v>
      </c>
      <c r="AM60" s="341">
        <v>2811207</v>
      </c>
      <c r="AN60" s="342">
        <v>23108</v>
      </c>
      <c r="AO60" s="343">
        <v>-11.9</v>
      </c>
      <c r="AP60" s="344">
        <v>34481</v>
      </c>
      <c r="AQ60" s="345">
        <v>3</v>
      </c>
      <c r="AR60" s="346">
        <v>-14.9</v>
      </c>
    </row>
    <row r="61" spans="1:44" ht="13">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528</v>
      </c>
      <c r="AL61" s="347"/>
      <c r="AM61" s="348">
        <v>6786226</v>
      </c>
      <c r="AN61" s="349">
        <v>54570</v>
      </c>
      <c r="AO61" s="350">
        <v>-15.8</v>
      </c>
      <c r="AP61" s="351">
        <v>64673</v>
      </c>
      <c r="AQ61" s="352">
        <v>-2.7</v>
      </c>
      <c r="AR61" s="338">
        <v>-13.1</v>
      </c>
    </row>
    <row r="62" spans="1:44" ht="13">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523</v>
      </c>
      <c r="AM62" s="341">
        <v>3688979</v>
      </c>
      <c r="AN62" s="342">
        <v>29677</v>
      </c>
      <c r="AO62" s="343">
        <v>-0.5</v>
      </c>
      <c r="AP62" s="344">
        <v>34475</v>
      </c>
      <c r="AQ62" s="345">
        <v>1.6</v>
      </c>
      <c r="AR62" s="346">
        <v>-2.1</v>
      </c>
    </row>
    <row r="63" spans="1:44" ht="13">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t="13" hidden="1">
      <c r="AK70" s="262"/>
      <c r="AL70" s="262"/>
      <c r="AM70" s="262"/>
      <c r="AN70" s="262"/>
      <c r="AO70" s="262"/>
      <c r="AP70" s="262"/>
      <c r="AQ70" s="262"/>
      <c r="AR70" s="262"/>
    </row>
    <row r="71" spans="1:46" ht="13" hidden="1">
      <c r="AK71" s="262"/>
      <c r="AL71" s="262"/>
      <c r="AM71" s="262"/>
      <c r="AN71" s="262"/>
      <c r="AO71" s="262"/>
      <c r="AP71" s="262"/>
      <c r="AQ71" s="262"/>
      <c r="AR71" s="262"/>
    </row>
    <row r="72" spans="1:46" ht="13" hidden="1">
      <c r="AK72" s="262"/>
      <c r="AL72" s="262"/>
      <c r="AM72" s="262"/>
      <c r="AN72" s="262"/>
      <c r="AO72" s="262"/>
      <c r="AP72" s="262"/>
      <c r="AQ72" s="262"/>
      <c r="AR72" s="262"/>
    </row>
    <row r="73" spans="1:46" ht="13" hidden="1">
      <c r="AK73" s="262"/>
      <c r="AL73" s="262"/>
      <c r="AM73" s="262"/>
      <c r="AN73" s="262"/>
      <c r="AO73" s="262"/>
      <c r="AP73" s="262"/>
      <c r="AQ73" s="262"/>
      <c r="AR73" s="262"/>
    </row>
  </sheetData>
  <sheetProtection algorithmName="SHA-512" hashValue="Syl82WGR+PSc0jlZHR/0KxFSz3pXlPxBvgb0+YD7HWbxKA7l/InYKWKZyt/cyJvQCbPXeU2okajLxyusfAc+Sg==" saltValue="BoaoNiCEJJ88bgsTIgj6s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W1" zoomScaleNormal="100" zoomScaleSheetLayoutView="55" workbookViewId="0"/>
  </sheetViews>
  <sheetFormatPr defaultColWidth="0" defaultRowHeight="13.5" customHeight="1" zeroHeight="1"/>
  <cols>
    <col min="1" max="125" width="2.4531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c r="B2" s="259"/>
      <c r="DG2" s="259"/>
    </row>
    <row r="3" spans="2:125" ht="13">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row r="5" spans="2:125" ht="13"/>
    <row r="6" spans="2:125" ht="13"/>
    <row r="7" spans="2:125" ht="13"/>
    <row r="8" spans="2:125" ht="13"/>
    <row r="9" spans="2:125" ht="13">
      <c r="DU9" s="259"/>
    </row>
    <row r="10" spans="2:125" ht="13"/>
    <row r="11" spans="2:125" ht="13"/>
    <row r="12" spans="2:125" ht="13"/>
    <row r="13" spans="2:125" ht="13"/>
    <row r="14" spans="2:125" ht="13"/>
    <row r="15" spans="2:125" ht="13"/>
    <row r="16" spans="2:125" ht="13"/>
    <row r="17" spans="125:125" ht="13">
      <c r="DU17" s="259"/>
    </row>
    <row r="18" spans="125:125" ht="13"/>
    <row r="19" spans="125:125" ht="13"/>
    <row r="20" spans="125:125" ht="13">
      <c r="DU20" s="259"/>
    </row>
    <row r="21" spans="125:125" ht="13">
      <c r="DU21" s="259"/>
    </row>
    <row r="22" spans="125:125" ht="13"/>
    <row r="23" spans="125:125" ht="13"/>
    <row r="24" spans="125:125" ht="13"/>
    <row r="25" spans="125:125" ht="13"/>
    <row r="26" spans="125:125" ht="13"/>
    <row r="27" spans="125:125" ht="13"/>
    <row r="28" spans="125:125" ht="13">
      <c r="DU28" s="259"/>
    </row>
    <row r="29" spans="125:125" ht="13"/>
    <row r="30" spans="125:125" ht="13"/>
    <row r="31" spans="125:125" ht="13"/>
    <row r="32" spans="125:125" ht="13"/>
    <row r="33" spans="2:125" ht="13">
      <c r="B33" s="259"/>
      <c r="G33" s="259"/>
      <c r="I33" s="259"/>
    </row>
    <row r="34" spans="2:125" ht="13">
      <c r="C34" s="259"/>
      <c r="P34" s="259"/>
      <c r="DE34" s="259"/>
      <c r="DH34" s="259"/>
    </row>
    <row r="35" spans="2:125" ht="13">
      <c r="D35" s="259"/>
      <c r="E35" s="259"/>
      <c r="DG35" s="259"/>
      <c r="DJ35" s="259"/>
      <c r="DP35" s="259"/>
      <c r="DQ35" s="259"/>
      <c r="DR35" s="259"/>
      <c r="DS35" s="259"/>
      <c r="DT35" s="259"/>
      <c r="DU35" s="259"/>
    </row>
    <row r="36" spans="2:125" ht="13">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c r="DU37" s="259"/>
    </row>
    <row r="38" spans="2:125" ht="13">
      <c r="DT38" s="259"/>
      <c r="DU38" s="259"/>
    </row>
    <row r="39" spans="2:125" ht="13"/>
    <row r="40" spans="2:125" ht="13">
      <c r="DH40" s="259"/>
    </row>
    <row r="41" spans="2:125" ht="13">
      <c r="DE41" s="259"/>
    </row>
    <row r="42" spans="2:125" ht="13">
      <c r="DG42" s="259"/>
      <c r="DJ42" s="259"/>
    </row>
    <row r="43" spans="2:125" ht="13">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c r="DU44" s="259"/>
    </row>
    <row r="45" spans="2:125" ht="13"/>
    <row r="46" spans="2:125" ht="13"/>
    <row r="47" spans="2:125" ht="13"/>
    <row r="48" spans="2:125" ht="13">
      <c r="DT48" s="259"/>
      <c r="DU48" s="259"/>
    </row>
    <row r="49" spans="120:125" ht="13">
      <c r="DU49" s="259"/>
    </row>
    <row r="50" spans="120:125" ht="13">
      <c r="DU50" s="259"/>
    </row>
    <row r="51" spans="120:125" ht="13">
      <c r="DP51" s="259"/>
      <c r="DQ51" s="259"/>
      <c r="DR51" s="259"/>
      <c r="DS51" s="259"/>
      <c r="DT51" s="259"/>
      <c r="DU51" s="259"/>
    </row>
    <row r="52" spans="120:125" ht="13"/>
    <row r="53" spans="120:125" ht="13"/>
    <row r="54" spans="120:125" ht="13">
      <c r="DU54" s="259"/>
    </row>
    <row r="55" spans="120:125" ht="13"/>
    <row r="56" spans="120:125" ht="13"/>
    <row r="57" spans="120:125" ht="13"/>
    <row r="58" spans="120:125" ht="13">
      <c r="DU58" s="259"/>
    </row>
    <row r="59" spans="120:125" ht="13"/>
    <row r="60" spans="120:125" ht="13"/>
    <row r="61" spans="120:125" ht="13"/>
    <row r="62" spans="120:125" ht="13"/>
    <row r="63" spans="120:125" ht="13">
      <c r="DU63" s="259"/>
    </row>
    <row r="64" spans="120:125" ht="13">
      <c r="DT64" s="259"/>
      <c r="DU64" s="259"/>
    </row>
    <row r="65" spans="123:125" ht="13"/>
    <row r="66" spans="123:125" ht="13"/>
    <row r="67" spans="123:125" ht="13"/>
    <row r="68" spans="123:125" ht="13"/>
    <row r="69" spans="123:125" ht="13">
      <c r="DS69" s="259"/>
      <c r="DT69" s="259"/>
      <c r="DU69" s="259"/>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259"/>
    </row>
    <row r="83" spans="116:125" ht="13">
      <c r="DM83" s="259"/>
      <c r="DN83" s="259"/>
      <c r="DO83" s="259"/>
      <c r="DP83" s="259"/>
      <c r="DQ83" s="259"/>
      <c r="DR83" s="259"/>
      <c r="DS83" s="259"/>
      <c r="DT83" s="259"/>
      <c r="DU83" s="259"/>
    </row>
    <row r="84" spans="116:125" ht="13"/>
    <row r="85" spans="116:125" ht="13"/>
    <row r="86" spans="116:125" ht="13"/>
    <row r="87" spans="116:125" ht="13"/>
    <row r="88" spans="116:125" ht="13">
      <c r="DU88" s="259"/>
    </row>
    <row r="89" spans="116:125" ht="13"/>
    <row r="90" spans="116:125" ht="13"/>
    <row r="91" spans="116:125" ht="13"/>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480</v>
      </c>
    </row>
    <row r="121" spans="125:125" ht="13.5" hidden="1" customHeight="1">
      <c r="DU121" s="259"/>
    </row>
  </sheetData>
  <sheetProtection algorithmName="SHA-512" hashValue="/XmnSaH4vezgNwe+E5UGzP1lmlv+XM6hpLcIxpAxm2yChzR5h5Vnv53ZivIdaCV2+ehKNrCqJk+dhlvU4MTTCw==" saltValue="ZO0e+4n54e/2GzCb7icE2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2" zoomScaleNormal="100" zoomScaleSheetLayoutView="55" workbookViewId="0"/>
  </sheetViews>
  <sheetFormatPr defaultColWidth="0" defaultRowHeight="13.5" customHeight="1" zeroHeight="1"/>
  <cols>
    <col min="1" max="125" width="2.4531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c r="B2" s="259"/>
      <c r="T2" s="259"/>
    </row>
    <row r="3" spans="1:125" ht="13">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259"/>
      <c r="G33" s="259"/>
      <c r="I33" s="259"/>
    </row>
    <row r="34" spans="2:125" ht="13">
      <c r="C34" s="259"/>
      <c r="P34" s="259"/>
      <c r="R34" s="259"/>
      <c r="U34" s="259"/>
    </row>
    <row r="35" spans="2:125" ht="13">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c r="F36" s="259"/>
      <c r="H36" s="259"/>
      <c r="J36" s="259"/>
      <c r="K36" s="259"/>
      <c r="L36" s="259"/>
      <c r="M36" s="259"/>
      <c r="N36" s="259"/>
      <c r="O36" s="259"/>
      <c r="Q36" s="259"/>
      <c r="S36" s="259"/>
      <c r="V36" s="259"/>
    </row>
    <row r="37" spans="2:125" ht="13"/>
    <row r="38" spans="2:125" ht="13"/>
    <row r="39" spans="2:125" ht="13"/>
    <row r="40" spans="2:125" ht="13">
      <c r="U40" s="259"/>
    </row>
    <row r="41" spans="2:125" ht="13">
      <c r="R41" s="259"/>
    </row>
    <row r="42" spans="2:125" ht="13">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c r="Q43" s="259"/>
      <c r="S43" s="259"/>
      <c r="V43" s="259"/>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480</v>
      </c>
    </row>
  </sheetData>
  <sheetProtection algorithmName="SHA-512" hashValue="cOFdhYhhPQyAl304VSQnOVBQCUjDiUZVqVkljCgKMR1NhhNA9uI/2coZg8zq9Dixd1+rdSpeUxHZtrUj1Wskag==" saltValue="GHvYXsCkpkU72f2y0D8BV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8" zoomScaleNormal="100" zoomScaleSheetLayoutView="100" workbookViewId="0"/>
  </sheetViews>
  <sheetFormatPr defaultColWidth="0" defaultRowHeight="13.5" customHeight="1" zeroHeight="1"/>
  <cols>
    <col min="1" max="1" width="8.1796875" style="1" customWidth="1"/>
    <col min="2" max="16" width="14.6328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530</v>
      </c>
      <c r="G46" s="8" t="s">
        <v>531</v>
      </c>
      <c r="H46" s="8" t="s">
        <v>532</v>
      </c>
      <c r="I46" s="8" t="s">
        <v>533</v>
      </c>
      <c r="J46" s="9" t="s">
        <v>534</v>
      </c>
    </row>
    <row r="47" spans="2:10" ht="57.75" customHeight="1">
      <c r="B47" s="10"/>
      <c r="C47" s="1139" t="s">
        <v>3</v>
      </c>
      <c r="D47" s="1139"/>
      <c r="E47" s="1140"/>
      <c r="F47" s="11">
        <v>7.18</v>
      </c>
      <c r="G47" s="12">
        <v>5.88</v>
      </c>
      <c r="H47" s="12">
        <v>10.07</v>
      </c>
      <c r="I47" s="12">
        <v>10.220000000000001</v>
      </c>
      <c r="J47" s="13">
        <v>10.14</v>
      </c>
    </row>
    <row r="48" spans="2:10" ht="57.75" customHeight="1">
      <c r="B48" s="14"/>
      <c r="C48" s="1141" t="s">
        <v>4</v>
      </c>
      <c r="D48" s="1141"/>
      <c r="E48" s="1142"/>
      <c r="F48" s="15">
        <v>2.1800000000000002</v>
      </c>
      <c r="G48" s="16">
        <v>3.9</v>
      </c>
      <c r="H48" s="16">
        <v>4.46</v>
      </c>
      <c r="I48" s="16">
        <v>4.53</v>
      </c>
      <c r="J48" s="17">
        <v>5.74</v>
      </c>
    </row>
    <row r="49" spans="2:10" ht="57.75" customHeight="1" thickBot="1">
      <c r="B49" s="18"/>
      <c r="C49" s="1143" t="s">
        <v>5</v>
      </c>
      <c r="D49" s="1143"/>
      <c r="E49" s="1144"/>
      <c r="F49" s="19" t="s">
        <v>535</v>
      </c>
      <c r="G49" s="20">
        <v>0.66</v>
      </c>
      <c r="H49" s="20">
        <v>5.0599999999999996</v>
      </c>
      <c r="I49" s="20">
        <v>0.02</v>
      </c>
      <c r="J49" s="21">
        <v>1.39</v>
      </c>
    </row>
    <row r="50" spans="2:10" ht="13"/>
  </sheetData>
  <sheetProtection algorithmName="SHA-512" hashValue="3BvyDt0X2duuqpeGHvcAVvjIQU7MIx+MI1vdhz3XgLBfyFE8VQTiKbCNEILR3d0GY8ps7+Sm2U1PZc+eDJPvKg==" saltValue="b4If6/6BBg1fS97Ge+MUa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7" zoomScaleSheetLayoutView="100" workbookViewId="0"/>
  </sheetViews>
  <sheetFormatPr defaultColWidth="0" defaultRowHeight="13.5" customHeight="1" zeroHeight="1"/>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c r="A34" s="22"/>
      <c r="B34" s="31"/>
      <c r="C34" s="1151" t="s">
        <v>536</v>
      </c>
      <c r="D34" s="1151"/>
      <c r="E34" s="1152"/>
      <c r="F34" s="32">
        <v>3.89</v>
      </c>
      <c r="G34" s="33">
        <v>2.52</v>
      </c>
      <c r="H34" s="33">
        <v>3.52</v>
      </c>
      <c r="I34" s="33">
        <v>5.23</v>
      </c>
      <c r="J34" s="34">
        <v>5.91</v>
      </c>
      <c r="K34" s="22"/>
      <c r="L34" s="22"/>
      <c r="M34" s="22"/>
      <c r="N34" s="22"/>
      <c r="O34" s="22"/>
      <c r="P34" s="22"/>
    </row>
    <row r="35" spans="1:16" ht="39" customHeight="1">
      <c r="A35" s="22"/>
      <c r="B35" s="35"/>
      <c r="C35" s="1145" t="s">
        <v>537</v>
      </c>
      <c r="D35" s="1146"/>
      <c r="E35" s="1147"/>
      <c r="F35" s="36">
        <v>2.1800000000000002</v>
      </c>
      <c r="G35" s="37">
        <v>3.89</v>
      </c>
      <c r="H35" s="37">
        <v>4.45</v>
      </c>
      <c r="I35" s="37">
        <v>4.5199999999999996</v>
      </c>
      <c r="J35" s="38">
        <v>5.73</v>
      </c>
      <c r="K35" s="22"/>
      <c r="L35" s="22"/>
      <c r="M35" s="22"/>
      <c r="N35" s="22"/>
      <c r="O35" s="22"/>
      <c r="P35" s="22"/>
    </row>
    <row r="36" spans="1:16" ht="39" customHeight="1">
      <c r="A36" s="22"/>
      <c r="B36" s="35"/>
      <c r="C36" s="1145" t="s">
        <v>538</v>
      </c>
      <c r="D36" s="1146"/>
      <c r="E36" s="1147"/>
      <c r="F36" s="36" t="s">
        <v>539</v>
      </c>
      <c r="G36" s="37">
        <v>0.96</v>
      </c>
      <c r="H36" s="37">
        <v>2.0099999999999998</v>
      </c>
      <c r="I36" s="37">
        <v>2.13</v>
      </c>
      <c r="J36" s="38">
        <v>2.02</v>
      </c>
      <c r="K36" s="22"/>
      <c r="L36" s="22"/>
      <c r="M36" s="22"/>
      <c r="N36" s="22"/>
      <c r="O36" s="22"/>
      <c r="P36" s="22"/>
    </row>
    <row r="37" spans="1:16" ht="39" customHeight="1">
      <c r="A37" s="22"/>
      <c r="B37" s="35"/>
      <c r="C37" s="1145" t="s">
        <v>540</v>
      </c>
      <c r="D37" s="1146"/>
      <c r="E37" s="1147"/>
      <c r="F37" s="36">
        <v>1.59</v>
      </c>
      <c r="G37" s="37">
        <v>1.7</v>
      </c>
      <c r="H37" s="37">
        <v>1.91</v>
      </c>
      <c r="I37" s="37">
        <v>2.12</v>
      </c>
      <c r="J37" s="38">
        <v>1.93</v>
      </c>
      <c r="K37" s="22"/>
      <c r="L37" s="22"/>
      <c r="M37" s="22"/>
      <c r="N37" s="22"/>
      <c r="O37" s="22"/>
      <c r="P37" s="22"/>
    </row>
    <row r="38" spans="1:16" ht="39" customHeight="1">
      <c r="A38" s="22"/>
      <c r="B38" s="35"/>
      <c r="C38" s="1145" t="s">
        <v>541</v>
      </c>
      <c r="D38" s="1146"/>
      <c r="E38" s="1147"/>
      <c r="F38" s="36">
        <v>1.72</v>
      </c>
      <c r="G38" s="37">
        <v>1.73</v>
      </c>
      <c r="H38" s="37">
        <v>1.82</v>
      </c>
      <c r="I38" s="37">
        <v>1.4</v>
      </c>
      <c r="J38" s="38">
        <v>1.37</v>
      </c>
      <c r="K38" s="22"/>
      <c r="L38" s="22"/>
      <c r="M38" s="22"/>
      <c r="N38" s="22"/>
      <c r="O38" s="22"/>
      <c r="P38" s="22"/>
    </row>
    <row r="39" spans="1:16" ht="39" customHeight="1">
      <c r="A39" s="22"/>
      <c r="B39" s="35"/>
      <c r="C39" s="1145" t="s">
        <v>542</v>
      </c>
      <c r="D39" s="1146"/>
      <c r="E39" s="1147"/>
      <c r="F39" s="36">
        <v>0.1</v>
      </c>
      <c r="G39" s="37">
        <v>0.1</v>
      </c>
      <c r="H39" s="37">
        <v>0.11</v>
      </c>
      <c r="I39" s="37">
        <v>0.12</v>
      </c>
      <c r="J39" s="38">
        <v>0.12</v>
      </c>
      <c r="K39" s="22"/>
      <c r="L39" s="22"/>
      <c r="M39" s="22"/>
      <c r="N39" s="22"/>
      <c r="O39" s="22"/>
      <c r="P39" s="22"/>
    </row>
    <row r="40" spans="1:16" ht="39" customHeight="1">
      <c r="A40" s="22"/>
      <c r="B40" s="35"/>
      <c r="C40" s="1145" t="s">
        <v>543</v>
      </c>
      <c r="D40" s="1146"/>
      <c r="E40" s="1147"/>
      <c r="F40" s="36">
        <v>0</v>
      </c>
      <c r="G40" s="37">
        <v>0</v>
      </c>
      <c r="H40" s="37">
        <v>0</v>
      </c>
      <c r="I40" s="37">
        <v>0.01</v>
      </c>
      <c r="J40" s="38">
        <v>0.02</v>
      </c>
      <c r="K40" s="22"/>
      <c r="L40" s="22"/>
      <c r="M40" s="22"/>
      <c r="N40" s="22"/>
      <c r="O40" s="22"/>
      <c r="P40" s="22"/>
    </row>
    <row r="41" spans="1:16" ht="39" customHeight="1">
      <c r="A41" s="22"/>
      <c r="B41" s="35"/>
      <c r="C41" s="1145" t="s">
        <v>544</v>
      </c>
      <c r="D41" s="1146"/>
      <c r="E41" s="1147"/>
      <c r="F41" s="36">
        <v>0</v>
      </c>
      <c r="G41" s="37">
        <v>0</v>
      </c>
      <c r="H41" s="37">
        <v>0</v>
      </c>
      <c r="I41" s="37">
        <v>0</v>
      </c>
      <c r="J41" s="38">
        <v>0</v>
      </c>
      <c r="K41" s="22"/>
      <c r="L41" s="22"/>
      <c r="M41" s="22"/>
      <c r="N41" s="22"/>
      <c r="O41" s="22"/>
      <c r="P41" s="22"/>
    </row>
    <row r="42" spans="1:16" ht="39" customHeight="1">
      <c r="A42" s="22"/>
      <c r="B42" s="39"/>
      <c r="C42" s="1145" t="s">
        <v>545</v>
      </c>
      <c r="D42" s="1146"/>
      <c r="E42" s="1147"/>
      <c r="F42" s="36" t="s">
        <v>492</v>
      </c>
      <c r="G42" s="37" t="s">
        <v>492</v>
      </c>
      <c r="H42" s="37" t="s">
        <v>492</v>
      </c>
      <c r="I42" s="37" t="s">
        <v>492</v>
      </c>
      <c r="J42" s="38" t="s">
        <v>492</v>
      </c>
      <c r="K42" s="22"/>
      <c r="L42" s="22"/>
      <c r="M42" s="22"/>
      <c r="N42" s="22"/>
      <c r="O42" s="22"/>
      <c r="P42" s="22"/>
    </row>
    <row r="43" spans="1:16" ht="39" customHeight="1" thickBot="1">
      <c r="A43" s="22"/>
      <c r="B43" s="40"/>
      <c r="C43" s="1148" t="s">
        <v>546</v>
      </c>
      <c r="D43" s="1149"/>
      <c r="E43" s="1150"/>
      <c r="F43" s="41">
        <v>0.06</v>
      </c>
      <c r="G43" s="42">
        <v>0.02</v>
      </c>
      <c r="H43" s="42">
        <v>0</v>
      </c>
      <c r="I43" s="42">
        <v>0</v>
      </c>
      <c r="J43" s="43">
        <v>0</v>
      </c>
      <c r="K43" s="22"/>
      <c r="L43" s="22"/>
      <c r="M43" s="22"/>
      <c r="N43" s="22"/>
      <c r="O43" s="22"/>
      <c r="P43" s="22"/>
    </row>
    <row r="44" spans="1:16" ht="39" customHeight="1">
      <c r="A44" s="22"/>
      <c r="B44" s="44"/>
      <c r="C44" s="45"/>
      <c r="D44" s="46"/>
      <c r="E44" s="46"/>
      <c r="F44" s="47"/>
      <c r="G44" s="47"/>
      <c r="H44" s="47"/>
      <c r="I44" s="47"/>
      <c r="J44" s="47"/>
      <c r="K44" s="22"/>
      <c r="L44" s="22"/>
      <c r="M44" s="22"/>
      <c r="N44" s="22"/>
      <c r="O44" s="22"/>
      <c r="P44" s="22"/>
    </row>
    <row r="45" spans="1:16" ht="16.5">
      <c r="A45" s="22"/>
      <c r="B45" s="22"/>
      <c r="C45" s="22"/>
      <c r="D45" s="22"/>
      <c r="E45" s="22"/>
      <c r="F45" s="22"/>
      <c r="G45" s="22"/>
      <c r="H45" s="22"/>
      <c r="I45" s="22"/>
      <c r="J45" s="22"/>
      <c r="K45" s="22"/>
      <c r="L45" s="22"/>
      <c r="M45" s="22"/>
      <c r="N45" s="22"/>
      <c r="O45" s="22"/>
      <c r="P45" s="22"/>
    </row>
  </sheetData>
  <sheetProtection algorithmName="SHA-512" hashValue="0eOBKKwyOQ/SqLPPooWyn4C57WJS7qXFLEJpjkhqIlseR0AyNUlUee06fjZYjfs7zZsTPB4TeFqvyzg0FMowrA==" saltValue="gA4GqVGSVKyW/6/4MJoa7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46" zoomScaleSheetLayoutView="55" workbookViewId="0"/>
  </sheetViews>
  <sheetFormatPr defaultColWidth="0" defaultRowHeight="12.65" customHeight="1" zeroHeight="1"/>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c r="A44" s="48"/>
      <c r="B44" s="51" t="s">
        <v>8</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c r="A45" s="48"/>
      <c r="B45" s="1176" t="s">
        <v>9</v>
      </c>
      <c r="C45" s="1177"/>
      <c r="D45" s="58"/>
      <c r="E45" s="1182" t="s">
        <v>10</v>
      </c>
      <c r="F45" s="1182"/>
      <c r="G45" s="1182"/>
      <c r="H45" s="1182"/>
      <c r="I45" s="1182"/>
      <c r="J45" s="1183"/>
      <c r="K45" s="59">
        <v>6183</v>
      </c>
      <c r="L45" s="60">
        <v>6237</v>
      </c>
      <c r="M45" s="60">
        <v>6345</v>
      </c>
      <c r="N45" s="60">
        <v>6602</v>
      </c>
      <c r="O45" s="61">
        <v>7012</v>
      </c>
      <c r="P45" s="48"/>
      <c r="Q45" s="48"/>
      <c r="R45" s="48"/>
      <c r="S45" s="48"/>
      <c r="T45" s="48"/>
      <c r="U45" s="48"/>
    </row>
    <row r="46" spans="1:21" ht="30.75" customHeight="1">
      <c r="A46" s="48"/>
      <c r="B46" s="1178"/>
      <c r="C46" s="1179"/>
      <c r="D46" s="62"/>
      <c r="E46" s="1155" t="s">
        <v>11</v>
      </c>
      <c r="F46" s="1155"/>
      <c r="G46" s="1155"/>
      <c r="H46" s="1155"/>
      <c r="I46" s="1155"/>
      <c r="J46" s="1156"/>
      <c r="K46" s="63" t="s">
        <v>492</v>
      </c>
      <c r="L46" s="64" t="s">
        <v>492</v>
      </c>
      <c r="M46" s="64" t="s">
        <v>492</v>
      </c>
      <c r="N46" s="64" t="s">
        <v>492</v>
      </c>
      <c r="O46" s="65" t="s">
        <v>492</v>
      </c>
      <c r="P46" s="48"/>
      <c r="Q46" s="48"/>
      <c r="R46" s="48"/>
      <c r="S46" s="48"/>
      <c r="T46" s="48"/>
      <c r="U46" s="48"/>
    </row>
    <row r="47" spans="1:21" ht="30.75" customHeight="1">
      <c r="A47" s="48"/>
      <c r="B47" s="1178"/>
      <c r="C47" s="1179"/>
      <c r="D47" s="62"/>
      <c r="E47" s="1155" t="s">
        <v>12</v>
      </c>
      <c r="F47" s="1155"/>
      <c r="G47" s="1155"/>
      <c r="H47" s="1155"/>
      <c r="I47" s="1155"/>
      <c r="J47" s="1156"/>
      <c r="K47" s="63" t="s">
        <v>492</v>
      </c>
      <c r="L47" s="64" t="s">
        <v>492</v>
      </c>
      <c r="M47" s="64" t="s">
        <v>492</v>
      </c>
      <c r="N47" s="64" t="s">
        <v>492</v>
      </c>
      <c r="O47" s="65" t="s">
        <v>492</v>
      </c>
      <c r="P47" s="48"/>
      <c r="Q47" s="48"/>
      <c r="R47" s="48"/>
      <c r="S47" s="48"/>
      <c r="T47" s="48"/>
      <c r="U47" s="48"/>
    </row>
    <row r="48" spans="1:21" ht="30.75" customHeight="1">
      <c r="A48" s="48"/>
      <c r="B48" s="1178"/>
      <c r="C48" s="1179"/>
      <c r="D48" s="62"/>
      <c r="E48" s="1155" t="s">
        <v>13</v>
      </c>
      <c r="F48" s="1155"/>
      <c r="G48" s="1155"/>
      <c r="H48" s="1155"/>
      <c r="I48" s="1155"/>
      <c r="J48" s="1156"/>
      <c r="K48" s="63">
        <v>1363</v>
      </c>
      <c r="L48" s="64">
        <v>1288</v>
      </c>
      <c r="M48" s="64">
        <v>1298</v>
      </c>
      <c r="N48" s="64">
        <v>1261</v>
      </c>
      <c r="O48" s="65">
        <v>1330</v>
      </c>
      <c r="P48" s="48"/>
      <c r="Q48" s="48"/>
      <c r="R48" s="48"/>
      <c r="S48" s="48"/>
      <c r="T48" s="48"/>
      <c r="U48" s="48"/>
    </row>
    <row r="49" spans="1:21" ht="30.75" customHeight="1">
      <c r="A49" s="48"/>
      <c r="B49" s="1178"/>
      <c r="C49" s="1179"/>
      <c r="D49" s="62"/>
      <c r="E49" s="1155" t="s">
        <v>14</v>
      </c>
      <c r="F49" s="1155"/>
      <c r="G49" s="1155"/>
      <c r="H49" s="1155"/>
      <c r="I49" s="1155"/>
      <c r="J49" s="1156"/>
      <c r="K49" s="63">
        <v>76</v>
      </c>
      <c r="L49" s="64">
        <v>88</v>
      </c>
      <c r="M49" s="64">
        <v>90</v>
      </c>
      <c r="N49" s="64">
        <v>171</v>
      </c>
      <c r="O49" s="65">
        <v>81</v>
      </c>
      <c r="P49" s="48"/>
      <c r="Q49" s="48"/>
      <c r="R49" s="48"/>
      <c r="S49" s="48"/>
      <c r="T49" s="48"/>
      <c r="U49" s="48"/>
    </row>
    <row r="50" spans="1:21" ht="30.75" customHeight="1">
      <c r="A50" s="48"/>
      <c r="B50" s="1178"/>
      <c r="C50" s="1179"/>
      <c r="D50" s="62"/>
      <c r="E50" s="1155" t="s">
        <v>15</v>
      </c>
      <c r="F50" s="1155"/>
      <c r="G50" s="1155"/>
      <c r="H50" s="1155"/>
      <c r="I50" s="1155"/>
      <c r="J50" s="1156"/>
      <c r="K50" s="63">
        <v>113</v>
      </c>
      <c r="L50" s="64">
        <v>104</v>
      </c>
      <c r="M50" s="64">
        <v>108</v>
      </c>
      <c r="N50" s="64">
        <v>97</v>
      </c>
      <c r="O50" s="65">
        <v>96</v>
      </c>
      <c r="P50" s="48"/>
      <c r="Q50" s="48"/>
      <c r="R50" s="48"/>
      <c r="S50" s="48"/>
      <c r="T50" s="48"/>
      <c r="U50" s="48"/>
    </row>
    <row r="51" spans="1:21" ht="30.75" customHeight="1">
      <c r="A51" s="48"/>
      <c r="B51" s="1180"/>
      <c r="C51" s="1181"/>
      <c r="D51" s="66"/>
      <c r="E51" s="1155" t="s">
        <v>16</v>
      </c>
      <c r="F51" s="1155"/>
      <c r="G51" s="1155"/>
      <c r="H51" s="1155"/>
      <c r="I51" s="1155"/>
      <c r="J51" s="1156"/>
      <c r="K51" s="63">
        <v>0</v>
      </c>
      <c r="L51" s="64">
        <v>0</v>
      </c>
      <c r="M51" s="64">
        <v>0</v>
      </c>
      <c r="N51" s="64" t="s">
        <v>492</v>
      </c>
      <c r="O51" s="65">
        <v>0</v>
      </c>
      <c r="P51" s="48"/>
      <c r="Q51" s="48"/>
      <c r="R51" s="48"/>
      <c r="S51" s="48"/>
      <c r="T51" s="48"/>
      <c r="U51" s="48"/>
    </row>
    <row r="52" spans="1:21" ht="30.75" customHeight="1">
      <c r="A52" s="48"/>
      <c r="B52" s="1153" t="s">
        <v>17</v>
      </c>
      <c r="C52" s="1154"/>
      <c r="D52" s="66"/>
      <c r="E52" s="1155" t="s">
        <v>18</v>
      </c>
      <c r="F52" s="1155"/>
      <c r="G52" s="1155"/>
      <c r="H52" s="1155"/>
      <c r="I52" s="1155"/>
      <c r="J52" s="1156"/>
      <c r="K52" s="63">
        <v>5107</v>
      </c>
      <c r="L52" s="64">
        <v>5125</v>
      </c>
      <c r="M52" s="64">
        <v>5215</v>
      </c>
      <c r="N52" s="64">
        <v>5330</v>
      </c>
      <c r="O52" s="65">
        <v>5555</v>
      </c>
      <c r="P52" s="48"/>
      <c r="Q52" s="48"/>
      <c r="R52" s="48"/>
      <c r="S52" s="48"/>
      <c r="T52" s="48"/>
      <c r="U52" s="48"/>
    </row>
    <row r="53" spans="1:21" ht="30.75" customHeight="1" thickBot="1">
      <c r="A53" s="48"/>
      <c r="B53" s="1157" t="s">
        <v>19</v>
      </c>
      <c r="C53" s="1158"/>
      <c r="D53" s="67"/>
      <c r="E53" s="1159" t="s">
        <v>20</v>
      </c>
      <c r="F53" s="1159"/>
      <c r="G53" s="1159"/>
      <c r="H53" s="1159"/>
      <c r="I53" s="1159"/>
      <c r="J53" s="1160"/>
      <c r="K53" s="68">
        <v>2628</v>
      </c>
      <c r="L53" s="69">
        <v>2592</v>
      </c>
      <c r="M53" s="69">
        <v>2626</v>
      </c>
      <c r="N53" s="69">
        <v>2801</v>
      </c>
      <c r="O53" s="70">
        <v>2964</v>
      </c>
      <c r="P53" s="48"/>
      <c r="Q53" s="48"/>
      <c r="R53" s="48"/>
      <c r="S53" s="48"/>
      <c r="T53" s="48"/>
      <c r="U53" s="48"/>
    </row>
    <row r="54" spans="1:21" ht="24" customHeight="1">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c r="A57" s="48"/>
      <c r="B57" s="76"/>
      <c r="C57" s="77"/>
      <c r="D57" s="77"/>
      <c r="E57" s="78"/>
      <c r="F57" s="78"/>
      <c r="G57" s="78"/>
      <c r="H57" s="78"/>
      <c r="I57" s="78"/>
      <c r="J57" s="79" t="s">
        <v>2</v>
      </c>
      <c r="K57" s="80" t="s">
        <v>547</v>
      </c>
      <c r="L57" s="81" t="s">
        <v>548</v>
      </c>
      <c r="M57" s="81" t="s">
        <v>549</v>
      </c>
      <c r="N57" s="81" t="s">
        <v>550</v>
      </c>
      <c r="O57" s="82" t="s">
        <v>551</v>
      </c>
      <c r="P57" s="48"/>
      <c r="Q57" s="48"/>
      <c r="R57" s="48"/>
      <c r="S57" s="48"/>
      <c r="T57" s="48"/>
      <c r="U57" s="48"/>
    </row>
    <row r="58" spans="1:21" ht="31.5" customHeight="1">
      <c r="B58" s="1161" t="s">
        <v>24</v>
      </c>
      <c r="C58" s="1162"/>
      <c r="D58" s="1167" t="s">
        <v>25</v>
      </c>
      <c r="E58" s="1168"/>
      <c r="F58" s="1168"/>
      <c r="G58" s="1168"/>
      <c r="H58" s="1168"/>
      <c r="I58" s="1168"/>
      <c r="J58" s="1169"/>
      <c r="K58" s="83"/>
      <c r="L58" s="84"/>
      <c r="M58" s="84"/>
      <c r="N58" s="84"/>
      <c r="O58" s="85"/>
    </row>
    <row r="59" spans="1:21" ht="31.5" customHeight="1">
      <c r="B59" s="1163"/>
      <c r="C59" s="1164"/>
      <c r="D59" s="1170" t="s">
        <v>26</v>
      </c>
      <c r="E59" s="1171"/>
      <c r="F59" s="1171"/>
      <c r="G59" s="1171"/>
      <c r="H59" s="1171"/>
      <c r="I59" s="1171"/>
      <c r="J59" s="1172"/>
      <c r="K59" s="86"/>
      <c r="L59" s="87"/>
      <c r="M59" s="87"/>
      <c r="N59" s="87"/>
      <c r="O59" s="88"/>
    </row>
    <row r="60" spans="1:21" ht="31.5" customHeight="1" thickBot="1">
      <c r="B60" s="1165"/>
      <c r="C60" s="1166"/>
      <c r="D60" s="1173" t="s">
        <v>27</v>
      </c>
      <c r="E60" s="1174"/>
      <c r="F60" s="1174"/>
      <c r="G60" s="1174"/>
      <c r="H60" s="1174"/>
      <c r="I60" s="1174"/>
      <c r="J60" s="1175"/>
      <c r="K60" s="89"/>
      <c r="L60" s="90"/>
      <c r="M60" s="90"/>
      <c r="N60" s="90"/>
      <c r="O60" s="91"/>
    </row>
    <row r="61" spans="1:21" ht="24" customHeight="1">
      <c r="B61" s="92"/>
      <c r="C61" s="92"/>
      <c r="D61" s="93" t="s">
        <v>28</v>
      </c>
      <c r="E61" s="94"/>
      <c r="F61" s="94"/>
      <c r="G61" s="94"/>
      <c r="H61" s="94"/>
      <c r="I61" s="94"/>
      <c r="J61" s="94"/>
      <c r="K61" s="94"/>
      <c r="L61" s="94"/>
      <c r="M61" s="94"/>
      <c r="N61" s="94"/>
      <c r="O61" s="94"/>
    </row>
    <row r="62" spans="1:21" ht="24" customHeight="1">
      <c r="B62" s="95"/>
      <c r="C62" s="95"/>
      <c r="D62" s="93" t="s">
        <v>29</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kw0V6QDWk2ac6FwxvGPfhTy0G/7zHBs00qvg2jNDIzRNx5ZdrK52QN9faedIzI+6fS1XGSGBI7oN+1bVMsbHJg==" saltValue="HdraB/wAvsxhsOXoopNhG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1" zoomScaleSheetLayoutView="100" workbookViewId="0"/>
  </sheetViews>
  <sheetFormatPr defaultColWidth="0" defaultRowHeight="13.5" customHeight="1" zeroHeight="1"/>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7</v>
      </c>
    </row>
    <row r="40" spans="2:13" ht="27.75" customHeight="1" thickBot="1">
      <c r="B40" s="98" t="s">
        <v>8</v>
      </c>
      <c r="C40" s="99"/>
      <c r="D40" s="99"/>
      <c r="E40" s="100"/>
      <c r="F40" s="100"/>
      <c r="G40" s="100"/>
      <c r="H40" s="101" t="s">
        <v>2</v>
      </c>
      <c r="I40" s="102" t="s">
        <v>530</v>
      </c>
      <c r="J40" s="103" t="s">
        <v>531</v>
      </c>
      <c r="K40" s="103" t="s">
        <v>532</v>
      </c>
      <c r="L40" s="103" t="s">
        <v>533</v>
      </c>
      <c r="M40" s="104" t="s">
        <v>534</v>
      </c>
    </row>
    <row r="41" spans="2:13" ht="27.75" customHeight="1">
      <c r="B41" s="1196" t="s">
        <v>30</v>
      </c>
      <c r="C41" s="1197"/>
      <c r="D41" s="105"/>
      <c r="E41" s="1198" t="s">
        <v>31</v>
      </c>
      <c r="F41" s="1198"/>
      <c r="G41" s="1198"/>
      <c r="H41" s="1199"/>
      <c r="I41" s="355">
        <v>71248</v>
      </c>
      <c r="J41" s="356">
        <v>75515</v>
      </c>
      <c r="K41" s="356">
        <v>85751</v>
      </c>
      <c r="L41" s="356">
        <v>84056</v>
      </c>
      <c r="M41" s="357">
        <v>82119</v>
      </c>
    </row>
    <row r="42" spans="2:13" ht="27.75" customHeight="1">
      <c r="B42" s="1186"/>
      <c r="C42" s="1187"/>
      <c r="D42" s="106"/>
      <c r="E42" s="1190" t="s">
        <v>32</v>
      </c>
      <c r="F42" s="1190"/>
      <c r="G42" s="1190"/>
      <c r="H42" s="1191"/>
      <c r="I42" s="358">
        <v>1006</v>
      </c>
      <c r="J42" s="359">
        <v>987</v>
      </c>
      <c r="K42" s="359">
        <v>1070</v>
      </c>
      <c r="L42" s="359">
        <v>1038</v>
      </c>
      <c r="M42" s="360">
        <v>1006</v>
      </c>
    </row>
    <row r="43" spans="2:13" ht="27.75" customHeight="1">
      <c r="B43" s="1186"/>
      <c r="C43" s="1187"/>
      <c r="D43" s="106"/>
      <c r="E43" s="1190" t="s">
        <v>33</v>
      </c>
      <c r="F43" s="1190"/>
      <c r="G43" s="1190"/>
      <c r="H43" s="1191"/>
      <c r="I43" s="358">
        <v>17248</v>
      </c>
      <c r="J43" s="359">
        <v>16685</v>
      </c>
      <c r="K43" s="359">
        <v>16072</v>
      </c>
      <c r="L43" s="359">
        <v>14985</v>
      </c>
      <c r="M43" s="360">
        <v>14890</v>
      </c>
    </row>
    <row r="44" spans="2:13" ht="27.75" customHeight="1">
      <c r="B44" s="1186"/>
      <c r="C44" s="1187"/>
      <c r="D44" s="106"/>
      <c r="E44" s="1190" t="s">
        <v>34</v>
      </c>
      <c r="F44" s="1190"/>
      <c r="G44" s="1190"/>
      <c r="H44" s="1191"/>
      <c r="I44" s="358">
        <v>794</v>
      </c>
      <c r="J44" s="359">
        <v>729</v>
      </c>
      <c r="K44" s="359">
        <v>792</v>
      </c>
      <c r="L44" s="359">
        <v>697</v>
      </c>
      <c r="M44" s="360">
        <v>693</v>
      </c>
    </row>
    <row r="45" spans="2:13" ht="27.75" customHeight="1">
      <c r="B45" s="1186"/>
      <c r="C45" s="1187"/>
      <c r="D45" s="106"/>
      <c r="E45" s="1190" t="s">
        <v>35</v>
      </c>
      <c r="F45" s="1190"/>
      <c r="G45" s="1190"/>
      <c r="H45" s="1191"/>
      <c r="I45" s="358">
        <v>9073</v>
      </c>
      <c r="J45" s="359">
        <v>8947</v>
      </c>
      <c r="K45" s="359">
        <v>8931</v>
      </c>
      <c r="L45" s="359">
        <v>8670</v>
      </c>
      <c r="M45" s="360">
        <v>9080</v>
      </c>
    </row>
    <row r="46" spans="2:13" ht="27.75" customHeight="1">
      <c r="B46" s="1186"/>
      <c r="C46" s="1187"/>
      <c r="D46" s="107"/>
      <c r="E46" s="1190" t="s">
        <v>36</v>
      </c>
      <c r="F46" s="1190"/>
      <c r="G46" s="1190"/>
      <c r="H46" s="1191"/>
      <c r="I46" s="358">
        <v>2</v>
      </c>
      <c r="J46" s="359">
        <v>2</v>
      </c>
      <c r="K46" s="359" t="s">
        <v>492</v>
      </c>
      <c r="L46" s="359" t="s">
        <v>492</v>
      </c>
      <c r="M46" s="360" t="s">
        <v>492</v>
      </c>
    </row>
    <row r="47" spans="2:13" ht="27.75" customHeight="1">
      <c r="B47" s="1186"/>
      <c r="C47" s="1187"/>
      <c r="D47" s="108"/>
      <c r="E47" s="1200" t="s">
        <v>37</v>
      </c>
      <c r="F47" s="1201"/>
      <c r="G47" s="1201"/>
      <c r="H47" s="1202"/>
      <c r="I47" s="358" t="s">
        <v>492</v>
      </c>
      <c r="J47" s="359" t="s">
        <v>492</v>
      </c>
      <c r="K47" s="359" t="s">
        <v>492</v>
      </c>
      <c r="L47" s="359" t="s">
        <v>492</v>
      </c>
      <c r="M47" s="360" t="s">
        <v>492</v>
      </c>
    </row>
    <row r="48" spans="2:13" ht="27.75" customHeight="1">
      <c r="B48" s="1186"/>
      <c r="C48" s="1187"/>
      <c r="D48" s="106"/>
      <c r="E48" s="1190" t="s">
        <v>38</v>
      </c>
      <c r="F48" s="1190"/>
      <c r="G48" s="1190"/>
      <c r="H48" s="1191"/>
      <c r="I48" s="358" t="s">
        <v>492</v>
      </c>
      <c r="J48" s="359" t="s">
        <v>492</v>
      </c>
      <c r="K48" s="359" t="s">
        <v>492</v>
      </c>
      <c r="L48" s="359" t="s">
        <v>492</v>
      </c>
      <c r="M48" s="360" t="s">
        <v>492</v>
      </c>
    </row>
    <row r="49" spans="2:13" ht="27.75" customHeight="1">
      <c r="B49" s="1188"/>
      <c r="C49" s="1189"/>
      <c r="D49" s="106"/>
      <c r="E49" s="1190" t="s">
        <v>39</v>
      </c>
      <c r="F49" s="1190"/>
      <c r="G49" s="1190"/>
      <c r="H49" s="1191"/>
      <c r="I49" s="358" t="s">
        <v>492</v>
      </c>
      <c r="J49" s="359" t="s">
        <v>492</v>
      </c>
      <c r="K49" s="359" t="s">
        <v>492</v>
      </c>
      <c r="L49" s="359" t="s">
        <v>492</v>
      </c>
      <c r="M49" s="360" t="s">
        <v>492</v>
      </c>
    </row>
    <row r="50" spans="2:13" ht="27.75" customHeight="1">
      <c r="B50" s="1184" t="s">
        <v>40</v>
      </c>
      <c r="C50" s="1185"/>
      <c r="D50" s="109"/>
      <c r="E50" s="1190" t="s">
        <v>41</v>
      </c>
      <c r="F50" s="1190"/>
      <c r="G50" s="1190"/>
      <c r="H50" s="1191"/>
      <c r="I50" s="358">
        <v>8819</v>
      </c>
      <c r="J50" s="359">
        <v>8903</v>
      </c>
      <c r="K50" s="359">
        <v>11045</v>
      </c>
      <c r="L50" s="359">
        <v>12096</v>
      </c>
      <c r="M50" s="360">
        <v>12077</v>
      </c>
    </row>
    <row r="51" spans="2:13" ht="27.75" customHeight="1">
      <c r="B51" s="1186"/>
      <c r="C51" s="1187"/>
      <c r="D51" s="106"/>
      <c r="E51" s="1190" t="s">
        <v>42</v>
      </c>
      <c r="F51" s="1190"/>
      <c r="G51" s="1190"/>
      <c r="H51" s="1191"/>
      <c r="I51" s="358">
        <v>681</v>
      </c>
      <c r="J51" s="359">
        <v>554</v>
      </c>
      <c r="K51" s="359">
        <v>541</v>
      </c>
      <c r="L51" s="359">
        <v>538</v>
      </c>
      <c r="M51" s="360">
        <v>743</v>
      </c>
    </row>
    <row r="52" spans="2:13" ht="27.75" customHeight="1">
      <c r="B52" s="1188"/>
      <c r="C52" s="1189"/>
      <c r="D52" s="106"/>
      <c r="E52" s="1190" t="s">
        <v>43</v>
      </c>
      <c r="F52" s="1190"/>
      <c r="G52" s="1190"/>
      <c r="H52" s="1191"/>
      <c r="I52" s="358">
        <v>63221</v>
      </c>
      <c r="J52" s="359">
        <v>66646</v>
      </c>
      <c r="K52" s="359">
        <v>74641</v>
      </c>
      <c r="L52" s="359">
        <v>71021</v>
      </c>
      <c r="M52" s="360">
        <v>70990</v>
      </c>
    </row>
    <row r="53" spans="2:13" ht="27.75" customHeight="1" thickBot="1">
      <c r="B53" s="1192" t="s">
        <v>19</v>
      </c>
      <c r="C53" s="1193"/>
      <c r="D53" s="110"/>
      <c r="E53" s="1194" t="s">
        <v>44</v>
      </c>
      <c r="F53" s="1194"/>
      <c r="G53" s="1194"/>
      <c r="H53" s="1195"/>
      <c r="I53" s="361">
        <v>26650</v>
      </c>
      <c r="J53" s="362">
        <v>26762</v>
      </c>
      <c r="K53" s="362">
        <v>26388</v>
      </c>
      <c r="L53" s="362">
        <v>25791</v>
      </c>
      <c r="M53" s="363">
        <v>23978</v>
      </c>
    </row>
    <row r="54" spans="2:13" ht="27.75" customHeight="1">
      <c r="B54" s="111"/>
      <c r="C54" s="112"/>
      <c r="D54" s="112"/>
      <c r="E54" s="113"/>
      <c r="F54" s="113"/>
      <c r="G54" s="113"/>
      <c r="H54" s="113"/>
      <c r="I54" s="114"/>
      <c r="J54" s="114"/>
      <c r="K54" s="114"/>
      <c r="L54" s="114"/>
      <c r="M54" s="114"/>
    </row>
    <row r="55" spans="2:13" ht="13"/>
  </sheetData>
  <sheetProtection algorithmName="SHA-512" hashValue="6XA2k98gB9jgOwkYYvQ6mji4xDygqgoM1N9NYKzb3MAtsyxlCpNCAJjyQZ2IXPkPtQ+/sb79zyEvaotEl2i6BA==" saltValue="gs58jcwKsPQXPgB+XITns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82"/>
  <sheetViews>
    <sheetView showGridLines="0" topLeftCell="A49" zoomScale="70" zoomScaleNormal="70" zoomScaleSheetLayoutView="100" workbookViewId="0"/>
  </sheetViews>
  <sheetFormatPr defaultColWidth="0" defaultRowHeight="13.5" customHeight="1" zeroHeight="1"/>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45</v>
      </c>
    </row>
    <row r="54" spans="2:8" ht="29.25" customHeight="1" thickBot="1">
      <c r="B54" s="116" t="s">
        <v>1</v>
      </c>
      <c r="C54" s="117"/>
      <c r="D54" s="117"/>
      <c r="E54" s="118" t="s">
        <v>2</v>
      </c>
      <c r="F54" s="119" t="s">
        <v>532</v>
      </c>
      <c r="G54" s="119" t="s">
        <v>533</v>
      </c>
      <c r="H54" s="120" t="s">
        <v>534</v>
      </c>
    </row>
    <row r="55" spans="2:8" ht="52.5" customHeight="1">
      <c r="B55" s="121"/>
      <c r="C55" s="1211" t="s">
        <v>46</v>
      </c>
      <c r="D55" s="1211"/>
      <c r="E55" s="1212"/>
      <c r="F55" s="122">
        <v>3455</v>
      </c>
      <c r="G55" s="122">
        <v>3459</v>
      </c>
      <c r="H55" s="123">
        <v>3465</v>
      </c>
    </row>
    <row r="56" spans="2:8" ht="52.5" customHeight="1">
      <c r="B56" s="124"/>
      <c r="C56" s="1213" t="s">
        <v>47</v>
      </c>
      <c r="D56" s="1213"/>
      <c r="E56" s="1214"/>
      <c r="F56" s="125">
        <v>1908</v>
      </c>
      <c r="G56" s="125">
        <v>3046</v>
      </c>
      <c r="H56" s="126">
        <v>3124</v>
      </c>
    </row>
    <row r="57" spans="2:8" ht="53.25" customHeight="1">
      <c r="B57" s="124"/>
      <c r="C57" s="1215" t="s">
        <v>48</v>
      </c>
      <c r="D57" s="1215"/>
      <c r="E57" s="1216"/>
      <c r="F57" s="127">
        <v>5643</v>
      </c>
      <c r="G57" s="127">
        <v>4963</v>
      </c>
      <c r="H57" s="128">
        <v>4679</v>
      </c>
    </row>
    <row r="58" spans="2:8" ht="45.75" customHeight="1">
      <c r="B58" s="129"/>
      <c r="C58" s="1203" t="s">
        <v>558</v>
      </c>
      <c r="D58" s="1204"/>
      <c r="E58" s="1205"/>
      <c r="F58" s="130">
        <v>1169</v>
      </c>
      <c r="G58" s="130">
        <v>1871</v>
      </c>
      <c r="H58" s="131">
        <v>1874</v>
      </c>
    </row>
    <row r="59" spans="2:8" ht="45.75" customHeight="1">
      <c r="B59" s="129"/>
      <c r="C59" s="1203" t="s">
        <v>559</v>
      </c>
      <c r="D59" s="1204"/>
      <c r="E59" s="1205"/>
      <c r="F59" s="130">
        <v>987</v>
      </c>
      <c r="G59" s="130">
        <v>1031</v>
      </c>
      <c r="H59" s="131">
        <v>886</v>
      </c>
    </row>
    <row r="60" spans="2:8" ht="45.75" customHeight="1">
      <c r="B60" s="129"/>
      <c r="C60" s="1203" t="s">
        <v>560</v>
      </c>
      <c r="D60" s="1204"/>
      <c r="E60" s="1205"/>
      <c r="F60" s="130">
        <v>210</v>
      </c>
      <c r="G60" s="130">
        <v>280</v>
      </c>
      <c r="H60" s="131">
        <v>351</v>
      </c>
    </row>
    <row r="61" spans="2:8" ht="45.75" customHeight="1">
      <c r="B61" s="129"/>
      <c r="C61" s="1203" t="s">
        <v>561</v>
      </c>
      <c r="D61" s="1204"/>
      <c r="E61" s="1205"/>
      <c r="F61" s="130">
        <v>372</v>
      </c>
      <c r="G61" s="130">
        <v>373</v>
      </c>
      <c r="H61" s="131">
        <v>309</v>
      </c>
    </row>
    <row r="62" spans="2:8" ht="45.75" customHeight="1" thickBot="1">
      <c r="B62" s="132"/>
      <c r="C62" s="1206" t="s">
        <v>562</v>
      </c>
      <c r="D62" s="1207"/>
      <c r="E62" s="1208"/>
      <c r="F62" s="133">
        <v>720</v>
      </c>
      <c r="G62" s="133">
        <v>482</v>
      </c>
      <c r="H62" s="134">
        <v>300</v>
      </c>
    </row>
    <row r="63" spans="2:8" ht="52.5" customHeight="1" thickBot="1">
      <c r="B63" s="135"/>
      <c r="C63" s="1209" t="s">
        <v>49</v>
      </c>
      <c r="D63" s="1209"/>
      <c r="E63" s="1210"/>
      <c r="F63" s="136">
        <v>11006</v>
      </c>
      <c r="G63" s="136">
        <v>11469</v>
      </c>
      <c r="H63" s="137">
        <v>11268</v>
      </c>
    </row>
    <row r="64" spans="2:8" ht="13"/>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sheetData>
  <sheetProtection algorithmName="SHA-512" hashValue="HqEe7L+S7g62dIY8OTb2SFCGpHijfLm5x6dTfm21bU+fxfxf+vRRUW9rszyhj0PqjZ9OTDsm/DqmLoLsU1fYTg==" saltValue="ttkAewOn6k5QFsjh+uNa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cols>
    <col min="1" max="1" width="45.90625" style="144" customWidth="1"/>
    <col min="2" max="8" width="13.36328125" style="144" customWidth="1"/>
    <col min="9" max="16384" width="11.08984375" style="144"/>
  </cols>
  <sheetData>
    <row r="1" spans="1:8">
      <c r="A1" s="138"/>
      <c r="B1" s="139"/>
      <c r="C1" s="140"/>
      <c r="D1" s="141"/>
      <c r="E1" s="142"/>
      <c r="F1" s="142"/>
      <c r="G1" s="142"/>
      <c r="H1" s="143"/>
    </row>
    <row r="2" spans="1:8">
      <c r="A2" s="145"/>
      <c r="B2" s="146"/>
      <c r="C2" s="147"/>
      <c r="D2" s="148" t="s">
        <v>50</v>
      </c>
      <c r="E2" s="149"/>
      <c r="F2" s="150" t="s">
        <v>529</v>
      </c>
      <c r="G2" s="151"/>
      <c r="H2" s="152"/>
    </row>
    <row r="3" spans="1:8">
      <c r="A3" s="148" t="s">
        <v>522</v>
      </c>
      <c r="B3" s="153"/>
      <c r="C3" s="154"/>
      <c r="D3" s="155">
        <v>66845</v>
      </c>
      <c r="E3" s="156"/>
      <c r="F3" s="157">
        <v>72051</v>
      </c>
      <c r="G3" s="158"/>
      <c r="H3" s="159"/>
    </row>
    <row r="4" spans="1:8">
      <c r="A4" s="160"/>
      <c r="B4" s="161"/>
      <c r="C4" s="162"/>
      <c r="D4" s="163">
        <v>32647</v>
      </c>
      <c r="E4" s="164"/>
      <c r="F4" s="165">
        <v>34140</v>
      </c>
      <c r="G4" s="166"/>
      <c r="H4" s="167"/>
    </row>
    <row r="5" spans="1:8">
      <c r="A5" s="148" t="s">
        <v>524</v>
      </c>
      <c r="B5" s="153"/>
      <c r="C5" s="154"/>
      <c r="D5" s="155">
        <v>58608</v>
      </c>
      <c r="E5" s="156"/>
      <c r="F5" s="157">
        <v>72756</v>
      </c>
      <c r="G5" s="158"/>
      <c r="H5" s="159"/>
    </row>
    <row r="6" spans="1:8">
      <c r="A6" s="160"/>
      <c r="B6" s="161"/>
      <c r="C6" s="162"/>
      <c r="D6" s="163">
        <v>33163</v>
      </c>
      <c r="E6" s="164"/>
      <c r="F6" s="165">
        <v>32117</v>
      </c>
      <c r="G6" s="166"/>
      <c r="H6" s="167"/>
    </row>
    <row r="7" spans="1:8">
      <c r="A7" s="148" t="s">
        <v>525</v>
      </c>
      <c r="B7" s="153"/>
      <c r="C7" s="154"/>
      <c r="D7" s="155">
        <v>58154</v>
      </c>
      <c r="E7" s="156"/>
      <c r="F7" s="157">
        <v>62281</v>
      </c>
      <c r="G7" s="158"/>
      <c r="H7" s="159"/>
    </row>
    <row r="8" spans="1:8">
      <c r="A8" s="160"/>
      <c r="B8" s="161"/>
      <c r="C8" s="162"/>
      <c r="D8" s="163">
        <v>33237</v>
      </c>
      <c r="E8" s="164"/>
      <c r="F8" s="165">
        <v>38152</v>
      </c>
      <c r="G8" s="166"/>
      <c r="H8" s="167"/>
    </row>
    <row r="9" spans="1:8">
      <c r="A9" s="148" t="s">
        <v>526</v>
      </c>
      <c r="B9" s="153"/>
      <c r="C9" s="154"/>
      <c r="D9" s="155">
        <v>45006</v>
      </c>
      <c r="E9" s="156"/>
      <c r="F9" s="157">
        <v>58940</v>
      </c>
      <c r="G9" s="158"/>
      <c r="H9" s="159"/>
    </row>
    <row r="10" spans="1:8">
      <c r="A10" s="160"/>
      <c r="B10" s="161"/>
      <c r="C10" s="162"/>
      <c r="D10" s="163">
        <v>26231</v>
      </c>
      <c r="E10" s="164"/>
      <c r="F10" s="165">
        <v>33486</v>
      </c>
      <c r="G10" s="166"/>
      <c r="H10" s="167"/>
    </row>
    <row r="11" spans="1:8">
      <c r="A11" s="148" t="s">
        <v>527</v>
      </c>
      <c r="B11" s="153"/>
      <c r="C11" s="154"/>
      <c r="D11" s="155">
        <v>44236</v>
      </c>
      <c r="E11" s="156"/>
      <c r="F11" s="157">
        <v>57336</v>
      </c>
      <c r="G11" s="158"/>
      <c r="H11" s="159"/>
    </row>
    <row r="12" spans="1:8">
      <c r="A12" s="160"/>
      <c r="B12" s="161"/>
      <c r="C12" s="168"/>
      <c r="D12" s="163">
        <v>23108</v>
      </c>
      <c r="E12" s="164"/>
      <c r="F12" s="165">
        <v>34481</v>
      </c>
      <c r="G12" s="166"/>
      <c r="H12" s="167"/>
    </row>
    <row r="13" spans="1:8">
      <c r="A13" s="148"/>
      <c r="B13" s="153"/>
      <c r="C13" s="169"/>
      <c r="D13" s="170">
        <v>54570</v>
      </c>
      <c r="E13" s="171"/>
      <c r="F13" s="172">
        <v>64673</v>
      </c>
      <c r="G13" s="173"/>
      <c r="H13" s="159"/>
    </row>
    <row r="14" spans="1:8">
      <c r="A14" s="160"/>
      <c r="B14" s="161"/>
      <c r="C14" s="162"/>
      <c r="D14" s="163">
        <v>29677</v>
      </c>
      <c r="E14" s="164"/>
      <c r="F14" s="165">
        <v>34475</v>
      </c>
      <c r="G14" s="166"/>
      <c r="H14" s="167"/>
    </row>
    <row r="17" spans="1:11">
      <c r="A17" s="144" t="s">
        <v>51</v>
      </c>
    </row>
    <row r="18" spans="1:11">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c r="A19" s="174" t="s">
        <v>52</v>
      </c>
      <c r="B19" s="174">
        <f>ROUND(VALUE(SUBSTITUTE(実質収支比率等に係る経年分析!F$48,"▲","-")),2)</f>
        <v>2.1800000000000002</v>
      </c>
      <c r="C19" s="174">
        <f>ROUND(VALUE(SUBSTITUTE(実質収支比率等に係る経年分析!G$48,"▲","-")),2)</f>
        <v>3.9</v>
      </c>
      <c r="D19" s="174">
        <f>ROUND(VALUE(SUBSTITUTE(実質収支比率等に係る経年分析!H$48,"▲","-")),2)</f>
        <v>4.46</v>
      </c>
      <c r="E19" s="174">
        <f>ROUND(VALUE(SUBSTITUTE(実質収支比率等に係る経年分析!I$48,"▲","-")),2)</f>
        <v>4.53</v>
      </c>
      <c r="F19" s="174">
        <f>ROUND(VALUE(SUBSTITUTE(実質収支比率等に係る経年分析!J$48,"▲","-")),2)</f>
        <v>5.74</v>
      </c>
    </row>
    <row r="20" spans="1:11">
      <c r="A20" s="174" t="s">
        <v>53</v>
      </c>
      <c r="B20" s="174">
        <f>ROUND(VALUE(SUBSTITUTE(実質収支比率等に係る経年分析!F$47,"▲","-")),2)</f>
        <v>7.18</v>
      </c>
      <c r="C20" s="174">
        <f>ROUND(VALUE(SUBSTITUTE(実質収支比率等に係る経年分析!G$47,"▲","-")),2)</f>
        <v>5.88</v>
      </c>
      <c r="D20" s="174">
        <f>ROUND(VALUE(SUBSTITUTE(実質収支比率等に係る経年分析!H$47,"▲","-")),2)</f>
        <v>10.07</v>
      </c>
      <c r="E20" s="174">
        <f>ROUND(VALUE(SUBSTITUTE(実質収支比率等に係る経年分析!I$47,"▲","-")),2)</f>
        <v>10.220000000000001</v>
      </c>
      <c r="F20" s="174">
        <f>ROUND(VALUE(SUBSTITUTE(実質収支比率等に係る経年分析!J$47,"▲","-")),2)</f>
        <v>10.14</v>
      </c>
    </row>
    <row r="21" spans="1:11">
      <c r="A21" s="174" t="s">
        <v>54</v>
      </c>
      <c r="B21" s="174">
        <f>IF(ISNUMBER(VALUE(SUBSTITUTE(実質収支比率等に係る経年分析!F$49,"▲","-"))),ROUND(VALUE(SUBSTITUTE(実質収支比率等に係る経年分析!F$49,"▲","-")),2),NA())</f>
        <v>-1.32</v>
      </c>
      <c r="C21" s="174">
        <f>IF(ISNUMBER(VALUE(SUBSTITUTE(実質収支比率等に係る経年分析!G$49,"▲","-"))),ROUND(VALUE(SUBSTITUTE(実質収支比率等に係る経年分析!G$49,"▲","-")),2),NA())</f>
        <v>0.66</v>
      </c>
      <c r="D21" s="174">
        <f>IF(ISNUMBER(VALUE(SUBSTITUTE(実質収支比率等に係る経年分析!H$49,"▲","-"))),ROUND(VALUE(SUBSTITUTE(実質収支比率等に係る経年分析!H$49,"▲","-")),2),NA())</f>
        <v>5.0599999999999996</v>
      </c>
      <c r="E21" s="174">
        <f>IF(ISNUMBER(VALUE(SUBSTITUTE(実質収支比率等に係る経年分析!I$49,"▲","-"))),ROUND(VALUE(SUBSTITUTE(実質収支比率等に係る経年分析!I$49,"▲","-")),2),NA())</f>
        <v>0.02</v>
      </c>
      <c r="F21" s="174">
        <f>IF(ISNUMBER(VALUE(SUBSTITUTE(実質収支比率等に係る経年分析!J$49,"▲","-"))),ROUND(VALUE(SUBSTITUTE(実質収支比率等に係る経年分析!J$49,"▲","-")),2),NA())</f>
        <v>1.39</v>
      </c>
    </row>
    <row r="24" spans="1:11">
      <c r="A24" s="144" t="s">
        <v>55</v>
      </c>
    </row>
    <row r="25" spans="1:11">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c r="A26" s="175"/>
      <c r="B26" s="175" t="s">
        <v>56</v>
      </c>
      <c r="C26" s="175" t="s">
        <v>57</v>
      </c>
      <c r="D26" s="175" t="s">
        <v>56</v>
      </c>
      <c r="E26" s="175" t="s">
        <v>57</v>
      </c>
      <c r="F26" s="175" t="s">
        <v>56</v>
      </c>
      <c r="G26" s="175" t="s">
        <v>57</v>
      </c>
      <c r="H26" s="175" t="s">
        <v>56</v>
      </c>
      <c r="I26" s="175" t="s">
        <v>57</v>
      </c>
      <c r="J26" s="175" t="s">
        <v>56</v>
      </c>
      <c r="K26" s="175" t="s">
        <v>57</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0.06</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str">
        <f>IF(連結実質赤字比率に係る赤字・黒字の構成分析!C$41="",NA(),連結実質赤字比率に係る赤字・黒字の構成分析!C$41)</f>
        <v>公共浄化槽等整備推進事業特別会計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c r="A30" s="175" t="str">
        <f>IF(連結実質赤字比率に係る赤字・黒字の構成分析!C$40="",NA(),連結実質赤字比率に係る赤字・黒字の構成分析!C$40)</f>
        <v>農業集落排水処理施設事業特別会計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0.12</v>
      </c>
    </row>
    <row r="32" spans="1:11">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1.72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1.73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1.82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1.37</v>
      </c>
    </row>
    <row r="33" spans="1:16">
      <c r="A33" s="175" t="str">
        <f>IF(連結実質赤字比率に係る赤字・黒字の構成分析!C$37="",NA(),連結実質赤字比率に係る赤字・黒字の構成分析!C$37)</f>
        <v>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1.59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1.91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2.12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1.93</v>
      </c>
    </row>
    <row r="34" spans="1:16">
      <c r="A34" s="175" t="str">
        <f>IF(連結実質赤字比率に係る赤字・黒字の構成分析!C$36="",NA(),連結実質赤字比率に係る赤字・黒字の構成分析!C$36)</f>
        <v>国民健康保険特別会計</v>
      </c>
      <c r="B34" s="175">
        <f>IF(ROUND(VALUE(SUBSTITUTE(連結実質赤字比率に係る赤字・黒字の構成分析!F$36,"▲", "-")), 2) &lt; 0, ABS(ROUND(VALUE(SUBSTITUTE(連結実質赤字比率に係る赤字・黒字の構成分析!F$36,"▲", "-")), 2)), NA())</f>
        <v>0.15</v>
      </c>
      <c r="C34" s="175" t="e">
        <f>IF(ROUND(VALUE(SUBSTITUTE(連結実質赤字比率に係る赤字・黒字の構成分析!F$36,"▲", "-")), 2) &gt;= 0, ABS(ROUND(VALUE(SUBSTITUTE(連結実質赤字比率に係る赤字・黒字の構成分析!F$36,"▲", "-")), 2)), NA())</f>
        <v>#N/A</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0.96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2.0099999999999998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2.13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2.02</v>
      </c>
    </row>
    <row r="35" spans="1:16">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2.1800000000000002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3.89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4.45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4.5199999999999996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5.73</v>
      </c>
    </row>
    <row r="36" spans="1:16">
      <c r="A36" s="175" t="str">
        <f>IF(連結実質赤字比率に係る赤字・黒字の構成分析!C$34="",NA(),連結実質赤字比率に係る赤字・黒字の構成分析!C$34)</f>
        <v>介護保険特別会計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3.89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2.52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3.52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5.23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5.91</v>
      </c>
    </row>
    <row r="39" spans="1:16">
      <c r="A39" s="144" t="s">
        <v>58</v>
      </c>
    </row>
    <row r="40" spans="1:16">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c r="A42" s="176" t="s">
        <v>61</v>
      </c>
      <c r="B42" s="176"/>
      <c r="C42" s="176"/>
      <c r="D42" s="176">
        <f>'実質公債費比率（分子）の構造'!K$52</f>
        <v>5107</v>
      </c>
      <c r="E42" s="176"/>
      <c r="F42" s="176"/>
      <c r="G42" s="176">
        <f>'実質公債費比率（分子）の構造'!L$52</f>
        <v>5125</v>
      </c>
      <c r="H42" s="176"/>
      <c r="I42" s="176"/>
      <c r="J42" s="176">
        <f>'実質公債費比率（分子）の構造'!M$52</f>
        <v>5215</v>
      </c>
      <c r="K42" s="176"/>
      <c r="L42" s="176"/>
      <c r="M42" s="176">
        <f>'実質公債費比率（分子）の構造'!N$52</f>
        <v>5330</v>
      </c>
      <c r="N42" s="176"/>
      <c r="O42" s="176"/>
      <c r="P42" s="176">
        <f>'実質公債費比率（分子）の構造'!O$52</f>
        <v>5555</v>
      </c>
    </row>
    <row r="43" spans="1:16">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t="str">
        <f>'実質公債費比率（分子）の構造'!N$51</f>
        <v>-</v>
      </c>
      <c r="L43" s="176"/>
      <c r="M43" s="176"/>
      <c r="N43" s="176">
        <f>'実質公債費比率（分子）の構造'!O$51</f>
        <v>0</v>
      </c>
      <c r="O43" s="176"/>
      <c r="P43" s="176"/>
    </row>
    <row r="44" spans="1:16">
      <c r="A44" s="176" t="s">
        <v>62</v>
      </c>
      <c r="B44" s="176">
        <f>'実質公債費比率（分子）の構造'!K$50</f>
        <v>113</v>
      </c>
      <c r="C44" s="176"/>
      <c r="D44" s="176"/>
      <c r="E44" s="176">
        <f>'実質公債費比率（分子）の構造'!L$50</f>
        <v>104</v>
      </c>
      <c r="F44" s="176"/>
      <c r="G44" s="176"/>
      <c r="H44" s="176">
        <f>'実質公債費比率（分子）の構造'!M$50</f>
        <v>108</v>
      </c>
      <c r="I44" s="176"/>
      <c r="J44" s="176"/>
      <c r="K44" s="176">
        <f>'実質公債費比率（分子）の構造'!N$50</f>
        <v>97</v>
      </c>
      <c r="L44" s="176"/>
      <c r="M44" s="176"/>
      <c r="N44" s="176">
        <f>'実質公債費比率（分子）の構造'!O$50</f>
        <v>96</v>
      </c>
      <c r="O44" s="176"/>
      <c r="P44" s="176"/>
    </row>
    <row r="45" spans="1:16">
      <c r="A45" s="176" t="s">
        <v>63</v>
      </c>
      <c r="B45" s="176">
        <f>'実質公債費比率（分子）の構造'!K$49</f>
        <v>76</v>
      </c>
      <c r="C45" s="176"/>
      <c r="D45" s="176"/>
      <c r="E45" s="176">
        <f>'実質公債費比率（分子）の構造'!L$49</f>
        <v>88</v>
      </c>
      <c r="F45" s="176"/>
      <c r="G45" s="176"/>
      <c r="H45" s="176">
        <f>'実質公債費比率（分子）の構造'!M$49</f>
        <v>90</v>
      </c>
      <c r="I45" s="176"/>
      <c r="J45" s="176"/>
      <c r="K45" s="176">
        <f>'実質公債費比率（分子）の構造'!N$49</f>
        <v>171</v>
      </c>
      <c r="L45" s="176"/>
      <c r="M45" s="176"/>
      <c r="N45" s="176">
        <f>'実質公債費比率（分子）の構造'!O$49</f>
        <v>81</v>
      </c>
      <c r="O45" s="176"/>
      <c r="P45" s="176"/>
    </row>
    <row r="46" spans="1:16">
      <c r="A46" s="176" t="s">
        <v>64</v>
      </c>
      <c r="B46" s="176">
        <f>'実質公債費比率（分子）の構造'!K$48</f>
        <v>1363</v>
      </c>
      <c r="C46" s="176"/>
      <c r="D46" s="176"/>
      <c r="E46" s="176">
        <f>'実質公債費比率（分子）の構造'!L$48</f>
        <v>1288</v>
      </c>
      <c r="F46" s="176"/>
      <c r="G46" s="176"/>
      <c r="H46" s="176">
        <f>'実質公債費比率（分子）の構造'!M$48</f>
        <v>1298</v>
      </c>
      <c r="I46" s="176"/>
      <c r="J46" s="176"/>
      <c r="K46" s="176">
        <f>'実質公債費比率（分子）の構造'!N$48</f>
        <v>1261</v>
      </c>
      <c r="L46" s="176"/>
      <c r="M46" s="176"/>
      <c r="N46" s="176">
        <f>'実質公債費比率（分子）の構造'!O$48</f>
        <v>1330</v>
      </c>
      <c r="O46" s="176"/>
      <c r="P46" s="176"/>
    </row>
    <row r="47" spans="1:16">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66</v>
      </c>
      <c r="B49" s="176">
        <f>'実質公債費比率（分子）の構造'!K$45</f>
        <v>6183</v>
      </c>
      <c r="C49" s="176"/>
      <c r="D49" s="176"/>
      <c r="E49" s="176">
        <f>'実質公債費比率（分子）の構造'!L$45</f>
        <v>6237</v>
      </c>
      <c r="F49" s="176"/>
      <c r="G49" s="176"/>
      <c r="H49" s="176">
        <f>'実質公債費比率（分子）の構造'!M$45</f>
        <v>6345</v>
      </c>
      <c r="I49" s="176"/>
      <c r="J49" s="176"/>
      <c r="K49" s="176">
        <f>'実質公債費比率（分子）の構造'!N$45</f>
        <v>6602</v>
      </c>
      <c r="L49" s="176"/>
      <c r="M49" s="176"/>
      <c r="N49" s="176">
        <f>'実質公債費比率（分子）の構造'!O$45</f>
        <v>7012</v>
      </c>
      <c r="O49" s="176"/>
      <c r="P49" s="176"/>
    </row>
    <row r="50" spans="1:16">
      <c r="A50" s="176" t="s">
        <v>67</v>
      </c>
      <c r="B50" s="176" t="e">
        <f>NA()</f>
        <v>#N/A</v>
      </c>
      <c r="C50" s="176">
        <f>IF(ISNUMBER('実質公債費比率（分子）の構造'!K$53),'実質公債費比率（分子）の構造'!K$53,NA())</f>
        <v>2628</v>
      </c>
      <c r="D50" s="176" t="e">
        <f>NA()</f>
        <v>#N/A</v>
      </c>
      <c r="E50" s="176" t="e">
        <f>NA()</f>
        <v>#N/A</v>
      </c>
      <c r="F50" s="176">
        <f>IF(ISNUMBER('実質公債費比率（分子）の構造'!L$53),'実質公債費比率（分子）の構造'!L$53,NA())</f>
        <v>2592</v>
      </c>
      <c r="G50" s="176" t="e">
        <f>NA()</f>
        <v>#N/A</v>
      </c>
      <c r="H50" s="176" t="e">
        <f>NA()</f>
        <v>#N/A</v>
      </c>
      <c r="I50" s="176">
        <f>IF(ISNUMBER('実質公債費比率（分子）の構造'!M$53),'実質公債費比率（分子）の構造'!M$53,NA())</f>
        <v>2626</v>
      </c>
      <c r="J50" s="176" t="e">
        <f>NA()</f>
        <v>#N/A</v>
      </c>
      <c r="K50" s="176" t="e">
        <f>NA()</f>
        <v>#N/A</v>
      </c>
      <c r="L50" s="176">
        <f>IF(ISNUMBER('実質公債費比率（分子）の構造'!N$53),'実質公債費比率（分子）の構造'!N$53,NA())</f>
        <v>2801</v>
      </c>
      <c r="M50" s="176" t="e">
        <f>NA()</f>
        <v>#N/A</v>
      </c>
      <c r="N50" s="176" t="e">
        <f>NA()</f>
        <v>#N/A</v>
      </c>
      <c r="O50" s="176">
        <f>IF(ISNUMBER('実質公債費比率（分子）の構造'!O$53),'実質公債費比率（分子）の構造'!O$53,NA())</f>
        <v>2964</v>
      </c>
      <c r="P50" s="176" t="e">
        <f>NA()</f>
        <v>#N/A</v>
      </c>
    </row>
    <row r="53" spans="1:16">
      <c r="A53" s="144" t="s">
        <v>68</v>
      </c>
    </row>
    <row r="54" spans="1:16">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c r="A56" s="175" t="s">
        <v>43</v>
      </c>
      <c r="B56" s="175"/>
      <c r="C56" s="175"/>
      <c r="D56" s="175">
        <f>'将来負担比率（分子）の構造'!I$52</f>
        <v>63221</v>
      </c>
      <c r="E56" s="175"/>
      <c r="F56" s="175"/>
      <c r="G56" s="175">
        <f>'将来負担比率（分子）の構造'!J$52</f>
        <v>66646</v>
      </c>
      <c r="H56" s="175"/>
      <c r="I56" s="175"/>
      <c r="J56" s="175">
        <f>'将来負担比率（分子）の構造'!K$52</f>
        <v>74641</v>
      </c>
      <c r="K56" s="175"/>
      <c r="L56" s="175"/>
      <c r="M56" s="175">
        <f>'将来負担比率（分子）の構造'!L$52</f>
        <v>71021</v>
      </c>
      <c r="N56" s="175"/>
      <c r="O56" s="175"/>
      <c r="P56" s="175">
        <f>'将来負担比率（分子）の構造'!M$52</f>
        <v>70990</v>
      </c>
    </row>
    <row r="57" spans="1:16">
      <c r="A57" s="175" t="s">
        <v>42</v>
      </c>
      <c r="B57" s="175"/>
      <c r="C57" s="175"/>
      <c r="D57" s="175">
        <f>'将来負担比率（分子）の構造'!I$51</f>
        <v>681</v>
      </c>
      <c r="E57" s="175"/>
      <c r="F57" s="175"/>
      <c r="G57" s="175">
        <f>'将来負担比率（分子）の構造'!J$51</f>
        <v>554</v>
      </c>
      <c r="H57" s="175"/>
      <c r="I57" s="175"/>
      <c r="J57" s="175">
        <f>'将来負担比率（分子）の構造'!K$51</f>
        <v>541</v>
      </c>
      <c r="K57" s="175"/>
      <c r="L57" s="175"/>
      <c r="M57" s="175">
        <f>'将来負担比率（分子）の構造'!L$51</f>
        <v>538</v>
      </c>
      <c r="N57" s="175"/>
      <c r="O57" s="175"/>
      <c r="P57" s="175">
        <f>'将来負担比率（分子）の構造'!M$51</f>
        <v>743</v>
      </c>
    </row>
    <row r="58" spans="1:16">
      <c r="A58" s="175" t="s">
        <v>41</v>
      </c>
      <c r="B58" s="175"/>
      <c r="C58" s="175"/>
      <c r="D58" s="175">
        <f>'将来負担比率（分子）の構造'!I$50</f>
        <v>8819</v>
      </c>
      <c r="E58" s="175"/>
      <c r="F58" s="175"/>
      <c r="G58" s="175">
        <f>'将来負担比率（分子）の構造'!J$50</f>
        <v>8903</v>
      </c>
      <c r="H58" s="175"/>
      <c r="I58" s="175"/>
      <c r="J58" s="175">
        <f>'将来負担比率（分子）の構造'!K$50</f>
        <v>11045</v>
      </c>
      <c r="K58" s="175"/>
      <c r="L58" s="175"/>
      <c r="M58" s="175">
        <f>'将来負担比率（分子）の構造'!L$50</f>
        <v>12096</v>
      </c>
      <c r="N58" s="175"/>
      <c r="O58" s="175"/>
      <c r="P58" s="175">
        <f>'将来負担比率（分子）の構造'!M$50</f>
        <v>12077</v>
      </c>
    </row>
    <row r="59" spans="1:16">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36</v>
      </c>
      <c r="B61" s="175">
        <f>'将来負担比率（分子）の構造'!I$46</f>
        <v>2</v>
      </c>
      <c r="C61" s="175"/>
      <c r="D61" s="175"/>
      <c r="E61" s="175">
        <f>'将来負担比率（分子）の構造'!J$46</f>
        <v>2</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35</v>
      </c>
      <c r="B62" s="175">
        <f>'将来負担比率（分子）の構造'!I$45</f>
        <v>9073</v>
      </c>
      <c r="C62" s="175"/>
      <c r="D62" s="175"/>
      <c r="E62" s="175">
        <f>'将来負担比率（分子）の構造'!J$45</f>
        <v>8947</v>
      </c>
      <c r="F62" s="175"/>
      <c r="G62" s="175"/>
      <c r="H62" s="175">
        <f>'将来負担比率（分子）の構造'!K$45</f>
        <v>8931</v>
      </c>
      <c r="I62" s="175"/>
      <c r="J62" s="175"/>
      <c r="K62" s="175">
        <f>'将来負担比率（分子）の構造'!L$45</f>
        <v>8670</v>
      </c>
      <c r="L62" s="175"/>
      <c r="M62" s="175"/>
      <c r="N62" s="175">
        <f>'将来負担比率（分子）の構造'!M$45</f>
        <v>9080</v>
      </c>
      <c r="O62" s="175"/>
      <c r="P62" s="175"/>
    </row>
    <row r="63" spans="1:16">
      <c r="A63" s="175" t="s">
        <v>34</v>
      </c>
      <c r="B63" s="175">
        <f>'将来負担比率（分子）の構造'!I$44</f>
        <v>794</v>
      </c>
      <c r="C63" s="175"/>
      <c r="D63" s="175"/>
      <c r="E63" s="175">
        <f>'将来負担比率（分子）の構造'!J$44</f>
        <v>729</v>
      </c>
      <c r="F63" s="175"/>
      <c r="G63" s="175"/>
      <c r="H63" s="175">
        <f>'将来負担比率（分子）の構造'!K$44</f>
        <v>792</v>
      </c>
      <c r="I63" s="175"/>
      <c r="J63" s="175"/>
      <c r="K63" s="175">
        <f>'将来負担比率（分子）の構造'!L$44</f>
        <v>697</v>
      </c>
      <c r="L63" s="175"/>
      <c r="M63" s="175"/>
      <c r="N63" s="175">
        <f>'将来負担比率（分子）の構造'!M$44</f>
        <v>693</v>
      </c>
      <c r="O63" s="175"/>
      <c r="P63" s="175"/>
    </row>
    <row r="64" spans="1:16">
      <c r="A64" s="175" t="s">
        <v>33</v>
      </c>
      <c r="B64" s="175">
        <f>'将来負担比率（分子）の構造'!I$43</f>
        <v>17248</v>
      </c>
      <c r="C64" s="175"/>
      <c r="D64" s="175"/>
      <c r="E64" s="175">
        <f>'将来負担比率（分子）の構造'!J$43</f>
        <v>16685</v>
      </c>
      <c r="F64" s="175"/>
      <c r="G64" s="175"/>
      <c r="H64" s="175">
        <f>'将来負担比率（分子）の構造'!K$43</f>
        <v>16072</v>
      </c>
      <c r="I64" s="175"/>
      <c r="J64" s="175"/>
      <c r="K64" s="175">
        <f>'将来負担比率（分子）の構造'!L$43</f>
        <v>14985</v>
      </c>
      <c r="L64" s="175"/>
      <c r="M64" s="175"/>
      <c r="N64" s="175">
        <f>'将来負担比率（分子）の構造'!M$43</f>
        <v>14890</v>
      </c>
      <c r="O64" s="175"/>
      <c r="P64" s="175"/>
    </row>
    <row r="65" spans="1:16">
      <c r="A65" s="175" t="s">
        <v>32</v>
      </c>
      <c r="B65" s="175">
        <f>'将来負担比率（分子）の構造'!I$42</f>
        <v>1006</v>
      </c>
      <c r="C65" s="175"/>
      <c r="D65" s="175"/>
      <c r="E65" s="175">
        <f>'将来負担比率（分子）の構造'!J$42</f>
        <v>987</v>
      </c>
      <c r="F65" s="175"/>
      <c r="G65" s="175"/>
      <c r="H65" s="175">
        <f>'将来負担比率（分子）の構造'!K$42</f>
        <v>1070</v>
      </c>
      <c r="I65" s="175"/>
      <c r="J65" s="175"/>
      <c r="K65" s="175">
        <f>'将来負担比率（分子）の構造'!L$42</f>
        <v>1038</v>
      </c>
      <c r="L65" s="175"/>
      <c r="M65" s="175"/>
      <c r="N65" s="175">
        <f>'将来負担比率（分子）の構造'!M$42</f>
        <v>1006</v>
      </c>
      <c r="O65" s="175"/>
      <c r="P65" s="175"/>
    </row>
    <row r="66" spans="1:16">
      <c r="A66" s="175" t="s">
        <v>31</v>
      </c>
      <c r="B66" s="175">
        <f>'将来負担比率（分子）の構造'!I$41</f>
        <v>71248</v>
      </c>
      <c r="C66" s="175"/>
      <c r="D66" s="175"/>
      <c r="E66" s="175">
        <f>'将来負担比率（分子）の構造'!J$41</f>
        <v>75515</v>
      </c>
      <c r="F66" s="175"/>
      <c r="G66" s="175"/>
      <c r="H66" s="175">
        <f>'将来負担比率（分子）の構造'!K$41</f>
        <v>85751</v>
      </c>
      <c r="I66" s="175"/>
      <c r="J66" s="175"/>
      <c r="K66" s="175">
        <f>'将来負担比率（分子）の構造'!L$41</f>
        <v>84056</v>
      </c>
      <c r="L66" s="175"/>
      <c r="M66" s="175"/>
      <c r="N66" s="175">
        <f>'将来負担比率（分子）の構造'!M$41</f>
        <v>82119</v>
      </c>
      <c r="O66" s="175"/>
      <c r="P66" s="175"/>
    </row>
    <row r="67" spans="1:16">
      <c r="A67" s="175" t="s">
        <v>71</v>
      </c>
      <c r="B67" s="175" t="e">
        <f>NA()</f>
        <v>#N/A</v>
      </c>
      <c r="C67" s="175">
        <f>IF(ISNUMBER('将来負担比率（分子）の構造'!I$53), IF('将来負担比率（分子）の構造'!I$53 &lt; 0, 0, '将来負担比率（分子）の構造'!I$53), NA())</f>
        <v>26650</v>
      </c>
      <c r="D67" s="175" t="e">
        <f>NA()</f>
        <v>#N/A</v>
      </c>
      <c r="E67" s="175" t="e">
        <f>NA()</f>
        <v>#N/A</v>
      </c>
      <c r="F67" s="175">
        <f>IF(ISNUMBER('将来負担比率（分子）の構造'!J$53), IF('将来負担比率（分子）の構造'!J$53 &lt; 0, 0, '将来負担比率（分子）の構造'!J$53), NA())</f>
        <v>26762</v>
      </c>
      <c r="G67" s="175" t="e">
        <f>NA()</f>
        <v>#N/A</v>
      </c>
      <c r="H67" s="175" t="e">
        <f>NA()</f>
        <v>#N/A</v>
      </c>
      <c r="I67" s="175">
        <f>IF(ISNUMBER('将来負担比率（分子）の構造'!K$53), IF('将来負担比率（分子）の構造'!K$53 &lt; 0, 0, '将来負担比率（分子）の構造'!K$53), NA())</f>
        <v>26388</v>
      </c>
      <c r="J67" s="175" t="e">
        <f>NA()</f>
        <v>#N/A</v>
      </c>
      <c r="K67" s="175" t="e">
        <f>NA()</f>
        <v>#N/A</v>
      </c>
      <c r="L67" s="175">
        <f>IF(ISNUMBER('将来負担比率（分子）の構造'!L$53), IF('将来負担比率（分子）の構造'!L$53 &lt; 0, 0, '将来負担比率（分子）の構造'!L$53), NA())</f>
        <v>25791</v>
      </c>
      <c r="M67" s="175" t="e">
        <f>NA()</f>
        <v>#N/A</v>
      </c>
      <c r="N67" s="175" t="e">
        <f>NA()</f>
        <v>#N/A</v>
      </c>
      <c r="O67" s="175">
        <f>IF(ISNUMBER('将来負担比率（分子）の構造'!M$53), IF('将来負担比率（分子）の構造'!M$53 &lt; 0, 0, '将来負担比率（分子）の構造'!M$53), NA())</f>
        <v>23978</v>
      </c>
      <c r="P67" s="175" t="e">
        <f>NA()</f>
        <v>#N/A</v>
      </c>
    </row>
    <row r="70" spans="1:16">
      <c r="A70" s="177" t="s">
        <v>72</v>
      </c>
      <c r="B70" s="177"/>
      <c r="C70" s="177"/>
      <c r="D70" s="177"/>
      <c r="E70" s="177"/>
      <c r="F70" s="177"/>
    </row>
    <row r="71" spans="1:16">
      <c r="A71" s="178"/>
      <c r="B71" s="178" t="str">
        <f>基金残高に係る経年分析!F54</f>
        <v>R03</v>
      </c>
      <c r="C71" s="178" t="str">
        <f>基金残高に係る経年分析!G54</f>
        <v>R04</v>
      </c>
      <c r="D71" s="178" t="str">
        <f>基金残高に係る経年分析!H54</f>
        <v>R05</v>
      </c>
    </row>
    <row r="72" spans="1:16">
      <c r="A72" s="178" t="s">
        <v>73</v>
      </c>
      <c r="B72" s="179">
        <f>基金残高に係る経年分析!F55</f>
        <v>3455</v>
      </c>
      <c r="C72" s="179">
        <f>基金残高に係る経年分析!G55</f>
        <v>3459</v>
      </c>
      <c r="D72" s="179">
        <f>基金残高に係る経年分析!H55</f>
        <v>3465</v>
      </c>
    </row>
    <row r="73" spans="1:16">
      <c r="A73" s="178" t="s">
        <v>74</v>
      </c>
      <c r="B73" s="179">
        <f>基金残高に係る経年分析!F56</f>
        <v>1908</v>
      </c>
      <c r="C73" s="179">
        <f>基金残高に係る経年分析!G56</f>
        <v>3046</v>
      </c>
      <c r="D73" s="179">
        <f>基金残高に係る経年分析!H56</f>
        <v>3124</v>
      </c>
    </row>
    <row r="74" spans="1:16">
      <c r="A74" s="178" t="s">
        <v>75</v>
      </c>
      <c r="B74" s="179">
        <f>基金残高に係る経年分析!F57</f>
        <v>5643</v>
      </c>
      <c r="C74" s="179">
        <f>基金残高に係る経年分析!G57</f>
        <v>4963</v>
      </c>
      <c r="D74" s="179">
        <f>基金残高に係る経年分析!H57</f>
        <v>4679</v>
      </c>
    </row>
  </sheetData>
  <sheetProtection algorithmName="SHA-512" hashValue="tKIU3JddR/BW1rP4qdTn1h6q7caAbiABGDbjf2pwaeM1jCpGT2Dio7yytSdy4ZhfbxXsPTno2J/KZY2/m+AY6Q==" saltValue="swExYOX7z2Ea+KrnZaL+W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dcterms:created xsi:type="dcterms:W3CDTF">2025-02-19T05:10:31Z</dcterms:created>
  <dcterms:modified xsi:type="dcterms:W3CDTF">2025-03-13T04:27:53Z</dcterms:modified>
  <cp:category/>
</cp:coreProperties>
</file>