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s3\sections\高齢者支援\2_高齢者福祉係\3_特別会計\3_地域包括支援センター運営委託事業\介護予防支援事業所指定関係\R6\介護予防支援指定申請等書類\"/>
    </mc:Choice>
  </mc:AlternateContent>
  <xr:revisionPtr revIDLastSave="0" documentId="13_ncr:1_{F258E1B9-AC42-4898-9323-F32F9B8D7959}" xr6:coauthVersionLast="47" xr6:coauthVersionMax="47" xr10:uidLastSave="{00000000-0000-0000-0000-000000000000}"/>
  <bookViews>
    <workbookView xWindow="-108" yWindow="-108" windowWidth="30936" windowHeight="16776" tabRatio="675" xr2:uid="{F676DBD5-EF2A-437B-A718-588253670C38}"/>
  </bookViews>
  <sheets>
    <sheet name="別紙様式第二号（一）" sheetId="1" r:id="rId1"/>
    <sheet name="裏面（別紙様式第二号（一））" sheetId="2" r:id="rId2"/>
    <sheet name="付表第二号（十二）" sheetId="14" r:id="rId3"/>
    <sheet name="チェックリスト (12)" sheetId="13" r:id="rId4"/>
    <sheet name="【記載例】居宅介護支援" sheetId="3" r:id="rId5"/>
    <sheet name="居宅介護支援（１枚版）" sheetId="4" r:id="rId6"/>
    <sheet name="記入方法" sheetId="6" r:id="rId7"/>
    <sheet name="プルダウン・リスト" sheetId="7" r:id="rId8"/>
    <sheet name="標準様式3" sheetId="8" r:id="rId9"/>
    <sheet name="標準様式５" sheetId="9" r:id="rId10"/>
    <sheet name="標準様式６" sheetId="10" r:id="rId11"/>
    <sheet name="別紙④" sheetId="11" r:id="rId12"/>
    <sheet name="標準様式７" sheetId="12" r:id="rId13"/>
    <sheet name="別紙１ｰ２ｰ２" sheetId="15" r:id="rId14"/>
    <sheet name="備考（1－2）" sheetId="16" r:id="rId15"/>
  </sheets>
  <definedNames>
    <definedName name="ｋ">#N/A</definedName>
    <definedName name="_xlnm.Print_Area" localSheetId="4">【記載例】居宅介護支援!$A$1:$BD$51</definedName>
    <definedName name="_xlnm.Print_Area" localSheetId="3">'チェックリスト (12)'!$A$1:$H$37</definedName>
    <definedName name="_xlnm.Print_Area" localSheetId="6">記入方法!$A$1:$O$77</definedName>
    <definedName name="_xlnm.Print_Area" localSheetId="5">'居宅介護支援（１枚版）'!$A$1:$BD$51</definedName>
    <definedName name="_xlnm.Print_Area" localSheetId="14">'備考（1－2）'!$A$1:$O$49</definedName>
    <definedName name="_xlnm.Print_Area" localSheetId="9">標準様式５!$A$1:$D$18</definedName>
    <definedName name="_xlnm.Print_Area" localSheetId="10">標準様式６!$A$1:$L$24</definedName>
    <definedName name="_xlnm.Print_Area" localSheetId="12">標準様式７!$A$1:$B$18</definedName>
    <definedName name="_xlnm.Print_Area" localSheetId="2">'付表第二号（十二）'!$A$1:$T$30</definedName>
    <definedName name="_xlnm.Print_Area" localSheetId="13">別紙１ｰ２ｰ２!$A$1:$AF$18</definedName>
    <definedName name="_xlnm.Print_Area" localSheetId="11">別紙④!$A$1:$D$19</definedName>
    <definedName name="_xlnm.Print_Area" localSheetId="0">'別紙様式第二号（一）'!$A$1:$AJ$58</definedName>
    <definedName name="_xlnm.Print_Area" localSheetId="1">'裏面（別紙様式第二号（一））'!$A$1:$O$28</definedName>
    <definedName name="_xlnm.Print_Titles" localSheetId="4">【記載例】居宅介護支援!$1:$13</definedName>
    <definedName name="_xlnm.Print_Titles" localSheetId="5">'居宅介護支援（１枚版）'!$1:$13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介護支援専門員">プルダウン・リスト!$D$16:$D$28</definedName>
    <definedName name="介護予防支援担当職員">プルダウン・リスト!$E$16:$E$28</definedName>
    <definedName name="確認">#N/A</definedName>
    <definedName name="管理者">プルダウン・リスト!$C$16:$C$28</definedName>
    <definedName name="種類">#REF!</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4" l="1"/>
  <c r="H45" i="4"/>
  <c r="C45" i="4"/>
  <c r="M45" i="4" s="1"/>
  <c r="H50" i="4" s="1"/>
  <c r="H44" i="4"/>
  <c r="C44" i="4"/>
  <c r="P40" i="4"/>
  <c r="L40" i="4"/>
  <c r="J40" i="4"/>
  <c r="G39" i="4"/>
  <c r="E39" i="4"/>
  <c r="G38" i="4"/>
  <c r="E38" i="4"/>
  <c r="G37" i="4"/>
  <c r="E37" i="4"/>
  <c r="G36" i="4"/>
  <c r="G40" i="4" s="1"/>
  <c r="E36" i="4"/>
  <c r="AW31" i="4"/>
  <c r="AU31" i="4"/>
  <c r="AU30" i="4"/>
  <c r="AW30" i="4" s="1"/>
  <c r="AW29" i="4"/>
  <c r="AU29" i="4"/>
  <c r="AU28" i="4"/>
  <c r="AW28" i="4" s="1"/>
  <c r="AU27" i="4"/>
  <c r="AW27" i="4" s="1"/>
  <c r="AU26" i="4"/>
  <c r="AW26" i="4" s="1"/>
  <c r="AW25" i="4"/>
  <c r="AU25" i="4"/>
  <c r="AU24" i="4"/>
  <c r="AW24" i="4" s="1"/>
  <c r="AW23" i="4"/>
  <c r="AU23" i="4"/>
  <c r="AU22" i="4"/>
  <c r="AW22" i="4" s="1"/>
  <c r="AW21" i="4"/>
  <c r="AU21" i="4"/>
  <c r="AU20" i="4"/>
  <c r="AW20" i="4" s="1"/>
  <c r="AU19" i="4"/>
  <c r="AW19" i="4" s="1"/>
  <c r="AU18" i="4"/>
  <c r="AW18" i="4" s="1"/>
  <c r="AW17" i="4"/>
  <c r="AU17" i="4"/>
  <c r="AW16" i="4"/>
  <c r="AU16" i="4"/>
  <c r="AW15" i="4"/>
  <c r="AU15" i="4"/>
  <c r="B15" i="4"/>
  <c r="B16" i="4" s="1"/>
  <c r="B17" i="4" s="1"/>
  <c r="B18" i="4" s="1"/>
  <c r="B19" i="4" s="1"/>
  <c r="B20" i="4" s="1"/>
  <c r="B21" i="4" s="1"/>
  <c r="B22" i="4" s="1"/>
  <c r="B23" i="4" s="1"/>
  <c r="B24" i="4" s="1"/>
  <c r="B25" i="4" s="1"/>
  <c r="B26" i="4" s="1"/>
  <c r="B27" i="4" s="1"/>
  <c r="B28" i="4" s="1"/>
  <c r="B29" i="4" s="1"/>
  <c r="B30" i="4" s="1"/>
  <c r="B31" i="4" s="1"/>
  <c r="AU14" i="4"/>
  <c r="AW14" i="4" s="1"/>
  <c r="AT13" i="4"/>
  <c r="AS13" i="4"/>
  <c r="AC13" i="4"/>
  <c r="U13" i="4"/>
  <c r="AT12" i="4"/>
  <c r="AS12" i="4"/>
  <c r="AP12" i="4"/>
  <c r="AP13" i="4" s="1"/>
  <c r="AN12" i="4"/>
  <c r="AN13" i="4" s="1"/>
  <c r="AK12" i="4"/>
  <c r="AK13" i="4" s="1"/>
  <c r="AJ12" i="4"/>
  <c r="AJ13" i="4" s="1"/>
  <c r="AH12" i="4"/>
  <c r="AH13" i="4" s="1"/>
  <c r="AF12" i="4"/>
  <c r="AF13" i="4" s="1"/>
  <c r="AC12" i="4"/>
  <c r="AB12" i="4"/>
  <c r="AB13" i="4" s="1"/>
  <c r="Z12" i="4"/>
  <c r="Z13" i="4" s="1"/>
  <c r="X12" i="4"/>
  <c r="X13" i="4" s="1"/>
  <c r="U12" i="4"/>
  <c r="T12" i="4"/>
  <c r="T13" i="4" s="1"/>
  <c r="R12" i="4"/>
  <c r="R13" i="4" s="1"/>
  <c r="P12" i="4"/>
  <c r="P13" i="4" s="1"/>
  <c r="AT11" i="4"/>
  <c r="AS11" i="4"/>
  <c r="AR11" i="4"/>
  <c r="AR12" i="4" s="1"/>
  <c r="AR13" i="4" s="1"/>
  <c r="AQ11" i="4"/>
  <c r="AO11" i="4"/>
  <c r="AM11" i="4"/>
  <c r="AJ11" i="4"/>
  <c r="AI11" i="4"/>
  <c r="AG11" i="4"/>
  <c r="AE11" i="4"/>
  <c r="AB11" i="4"/>
  <c r="AA11" i="4"/>
  <c r="Y11" i="4"/>
  <c r="W11" i="4"/>
  <c r="T11" i="4"/>
  <c r="S11" i="4"/>
  <c r="Q11" i="4"/>
  <c r="AU9" i="4"/>
  <c r="X2" i="4"/>
  <c r="AM12" i="4" s="1"/>
  <c r="AM13" i="4" s="1"/>
  <c r="M45" i="3"/>
  <c r="H50" i="3" s="1"/>
  <c r="M50" i="3" s="1"/>
  <c r="H45" i="3"/>
  <c r="H44" i="3"/>
  <c r="C44" i="3"/>
  <c r="P40" i="3"/>
  <c r="C50" i="3" s="1"/>
  <c r="L40" i="3"/>
  <c r="C45" i="3" s="1"/>
  <c r="J40" i="3"/>
  <c r="G39" i="3"/>
  <c r="E39" i="3"/>
  <c r="E38" i="3"/>
  <c r="G37" i="3"/>
  <c r="E37" i="3"/>
  <c r="AW31" i="3"/>
  <c r="AU31" i="3"/>
  <c r="AW30" i="3"/>
  <c r="AU30" i="3"/>
  <c r="AW29" i="3"/>
  <c r="AU29" i="3"/>
  <c r="AU28" i="3"/>
  <c r="AW28" i="3" s="1"/>
  <c r="AW27" i="3"/>
  <c r="AU27" i="3"/>
  <c r="AU26" i="3"/>
  <c r="AW26" i="3" s="1"/>
  <c r="AU25" i="3"/>
  <c r="AW25" i="3" s="1"/>
  <c r="AU24" i="3"/>
  <c r="AW24" i="3" s="1"/>
  <c r="AW23" i="3"/>
  <c r="AU23" i="3"/>
  <c r="AW22" i="3"/>
  <c r="AU22" i="3"/>
  <c r="AW21" i="3"/>
  <c r="AU21" i="3"/>
  <c r="AU20" i="3"/>
  <c r="AW20" i="3" s="1"/>
  <c r="AW19" i="3"/>
  <c r="AU19" i="3"/>
  <c r="AU18" i="3"/>
  <c r="AW18" i="3" s="1"/>
  <c r="G38" i="3" s="1"/>
  <c r="AU17" i="3"/>
  <c r="AW17" i="3" s="1"/>
  <c r="AU16" i="3"/>
  <c r="AW16" i="3" s="1"/>
  <c r="AW15" i="3"/>
  <c r="G36" i="3" s="1"/>
  <c r="G40" i="3" s="1"/>
  <c r="AU15" i="3"/>
  <c r="E36" i="3" s="1"/>
  <c r="E40" i="3" s="1"/>
  <c r="B15" i="3"/>
  <c r="B16" i="3" s="1"/>
  <c r="B17" i="3" s="1"/>
  <c r="B18" i="3" s="1"/>
  <c r="B19" i="3" s="1"/>
  <c r="B20" i="3" s="1"/>
  <c r="B21" i="3" s="1"/>
  <c r="B22" i="3" s="1"/>
  <c r="B23" i="3" s="1"/>
  <c r="B24" i="3" s="1"/>
  <c r="B25" i="3" s="1"/>
  <c r="B26" i="3" s="1"/>
  <c r="B27" i="3" s="1"/>
  <c r="B28" i="3" s="1"/>
  <c r="B29" i="3" s="1"/>
  <c r="B30" i="3" s="1"/>
  <c r="B31" i="3" s="1"/>
  <c r="AU14" i="3"/>
  <c r="AW14" i="3" s="1"/>
  <c r="AM13" i="3"/>
  <c r="W13" i="3"/>
  <c r="AT12" i="3"/>
  <c r="AT13" i="3" s="1"/>
  <c r="AR12" i="3"/>
  <c r="AR13" i="3" s="1"/>
  <c r="AM12" i="3"/>
  <c r="AL12" i="3"/>
  <c r="AL13" i="3" s="1"/>
  <c r="AJ12" i="3"/>
  <c r="AJ13" i="3" s="1"/>
  <c r="AH12" i="3"/>
  <c r="AH13" i="3" s="1"/>
  <c r="W12" i="3"/>
  <c r="V12" i="3"/>
  <c r="V13" i="3" s="1"/>
  <c r="T12" i="3"/>
  <c r="T13" i="3" s="1"/>
  <c r="R12" i="3"/>
  <c r="R13" i="3" s="1"/>
  <c r="AT11" i="3"/>
  <c r="AS11" i="3"/>
  <c r="AS12" i="3" s="1"/>
  <c r="AS13" i="3" s="1"/>
  <c r="AR11" i="3"/>
  <c r="AO11" i="3"/>
  <c r="AL11" i="3"/>
  <c r="AK11" i="3"/>
  <c r="AI11" i="3"/>
  <c r="Y11" i="3"/>
  <c r="V11" i="3"/>
  <c r="U11" i="3"/>
  <c r="S11" i="3"/>
  <c r="AU9" i="3"/>
  <c r="X2" i="3"/>
  <c r="AO12" i="3" l="1"/>
  <c r="AO13" i="3" s="1"/>
  <c r="AG12" i="3"/>
  <c r="AG13" i="3" s="1"/>
  <c r="Y12" i="3"/>
  <c r="Y13" i="3" s="1"/>
  <c r="Q12" i="3"/>
  <c r="Q13" i="3" s="1"/>
  <c r="AN11" i="3"/>
  <c r="AF11" i="3"/>
  <c r="X11" i="3"/>
  <c r="P11" i="3"/>
  <c r="AN12" i="3"/>
  <c r="AN13" i="3" s="1"/>
  <c r="P12" i="3"/>
  <c r="P13" i="3" s="1"/>
  <c r="AE11" i="3"/>
  <c r="AF12" i="3"/>
  <c r="AF13" i="3" s="1"/>
  <c r="X12" i="3"/>
  <c r="X13" i="3" s="1"/>
  <c r="AM11" i="3"/>
  <c r="W11" i="3"/>
  <c r="AK12" i="3"/>
  <c r="AK13" i="3" s="1"/>
  <c r="AC12" i="3"/>
  <c r="AC13" i="3" s="1"/>
  <c r="U12" i="3"/>
  <c r="U13" i="3" s="1"/>
  <c r="AJ11" i="3"/>
  <c r="AB11" i="3"/>
  <c r="T11" i="3"/>
  <c r="AQ12" i="3"/>
  <c r="AQ13" i="3" s="1"/>
  <c r="AI12" i="3"/>
  <c r="AI13" i="3" s="1"/>
  <c r="AA12" i="3"/>
  <c r="AA13" i="3" s="1"/>
  <c r="S12" i="3"/>
  <c r="S13" i="3" s="1"/>
  <c r="AP11" i="3"/>
  <c r="AH11" i="3"/>
  <c r="Z11" i="3"/>
  <c r="R11" i="3"/>
  <c r="AQ11" i="3"/>
  <c r="AP12" i="3"/>
  <c r="AP13" i="3" s="1"/>
  <c r="AZ7" i="3"/>
  <c r="AC11" i="3"/>
  <c r="AB12" i="3"/>
  <c r="AB13" i="3" s="1"/>
  <c r="E40" i="4"/>
  <c r="AA11" i="3"/>
  <c r="Z12" i="3"/>
  <c r="Z13" i="3" s="1"/>
  <c r="AD11" i="3"/>
  <c r="AD12" i="3"/>
  <c r="AD13" i="3" s="1"/>
  <c r="M50" i="4"/>
  <c r="Q11" i="3"/>
  <c r="AG11" i="3"/>
  <c r="AE12" i="3"/>
  <c r="AE13" i="3" s="1"/>
  <c r="P11" i="4"/>
  <c r="X11" i="4"/>
  <c r="AF11" i="4"/>
  <c r="AN11" i="4"/>
  <c r="Q12" i="4"/>
  <c r="Q13" i="4" s="1"/>
  <c r="Y12" i="4"/>
  <c r="Y13" i="4" s="1"/>
  <c r="AG12" i="4"/>
  <c r="AG13" i="4" s="1"/>
  <c r="AO12" i="4"/>
  <c r="AO13" i="4" s="1"/>
  <c r="R11" i="4"/>
  <c r="Z11" i="4"/>
  <c r="AH11" i="4"/>
  <c r="AP11" i="4"/>
  <c r="S12" i="4"/>
  <c r="S13" i="4" s="1"/>
  <c r="AA12" i="4"/>
  <c r="AA13" i="4" s="1"/>
  <c r="AI12" i="4"/>
  <c r="AI13" i="4" s="1"/>
  <c r="AQ12" i="4"/>
  <c r="AQ13" i="4" s="1"/>
  <c r="U11" i="4"/>
  <c r="AC11" i="4"/>
  <c r="AK11" i="4"/>
  <c r="V12" i="4"/>
  <c r="V13" i="4" s="1"/>
  <c r="AD12" i="4"/>
  <c r="AD13" i="4" s="1"/>
  <c r="AL12" i="4"/>
  <c r="AL13" i="4" s="1"/>
  <c r="AZ7" i="4"/>
  <c r="V11" i="4"/>
  <c r="AD11" i="4"/>
  <c r="AL11" i="4"/>
  <c r="W12" i="4"/>
  <c r="W13" i="4" s="1"/>
  <c r="AE12" i="4"/>
  <c r="AE13" i="4" s="1"/>
</calcChain>
</file>

<file path=xl/sharedStrings.xml><?xml version="1.0" encoding="utf-8"?>
<sst xmlns="http://schemas.openxmlformats.org/spreadsheetml/2006/main" count="695" uniqueCount="451">
  <si>
    <t>（保険医療機関として指定を受けている場合）</t>
    <rPh sb="1" eb="3">
      <t>ホケン</t>
    </rPh>
    <rPh sb="3" eb="5">
      <t>イリョウ</t>
    </rPh>
    <rPh sb="5" eb="7">
      <t>キカン</t>
    </rPh>
    <rPh sb="10" eb="12">
      <t>シテイ</t>
    </rPh>
    <rPh sb="13" eb="18">
      <t>ウケテイルトキ</t>
    </rPh>
    <rPh sb="18" eb="20">
      <t>バアイ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</si>
  <si>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</si>
  <si>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</si>
  <si>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</si>
  <si>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付表第二号（七）</t>
    <rPh sb="0" eb="2">
      <t>フヒョウ</t>
    </rPh>
    <rPh sb="2" eb="4">
      <t>ダイニ</t>
    </rPh>
    <rPh sb="4" eb="5">
      <t>ゴウ</t>
    </rPh>
    <rPh sb="6" eb="7">
      <t>ナナ</t>
    </rPh>
    <phoneticPr fontId="8"/>
  </si>
  <si>
    <t>介護予防認知症対応型共同生活介護</t>
    <phoneticPr fontId="8"/>
  </si>
  <si>
    <t>付表第二号（六）</t>
    <rPh sb="0" eb="2">
      <t>フヒョウ</t>
    </rPh>
    <rPh sb="2" eb="4">
      <t>ダイニ</t>
    </rPh>
    <rPh sb="4" eb="5">
      <t>ゴウ</t>
    </rPh>
    <rPh sb="6" eb="7">
      <t>ロク</t>
    </rPh>
    <phoneticPr fontId="8"/>
  </si>
  <si>
    <t>介護予防小規模多機能型居宅介護</t>
    <phoneticPr fontId="8"/>
  </si>
  <si>
    <t>付表第二号（四）（五）</t>
    <rPh sb="0" eb="2">
      <t>フヒョウ</t>
    </rPh>
    <rPh sb="2" eb="4">
      <t>ダイニ</t>
    </rPh>
    <rPh sb="4" eb="5">
      <t>ゴウ</t>
    </rPh>
    <rPh sb="6" eb="7">
      <t>ヨン</t>
    </rPh>
    <phoneticPr fontId="8"/>
  </si>
  <si>
    <t>介護予防認知症対応型通所介護</t>
    <phoneticPr fontId="8"/>
  </si>
  <si>
    <t>地域密着型
介護予防
サービス</t>
    <phoneticPr fontId="8"/>
  </si>
  <si>
    <t>付表第二号（十二）</t>
    <rPh sb="0" eb="2">
      <t>フヒョウ</t>
    </rPh>
    <rPh sb="2" eb="4">
      <t>ダイニ</t>
    </rPh>
    <rPh sb="4" eb="5">
      <t>ゴウ</t>
    </rPh>
    <rPh sb="6" eb="8">
      <t>ジュウニ</t>
    </rPh>
    <phoneticPr fontId="8"/>
  </si>
  <si>
    <t>介護予防支援事業</t>
    <phoneticPr fontId="8"/>
  </si>
  <si>
    <t>付表第二号（十一）</t>
    <rPh sb="0" eb="2">
      <t>フヒョウ</t>
    </rPh>
    <rPh sb="2" eb="4">
      <t>ダイニ</t>
    </rPh>
    <rPh sb="4" eb="5">
      <t>ゴウ</t>
    </rPh>
    <rPh sb="6" eb="8">
      <t>ジュウイチ</t>
    </rPh>
    <phoneticPr fontId="8"/>
  </si>
  <si>
    <t>居宅介護支援事業</t>
    <rPh sb="0" eb="2">
      <t>キョタク</t>
    </rPh>
    <rPh sb="2" eb="4">
      <t>カイゴ</t>
    </rPh>
    <rPh sb="4" eb="6">
      <t>シエン</t>
    </rPh>
    <rPh sb="6" eb="8">
      <t>ジギョウ</t>
    </rPh>
    <phoneticPr fontId="8"/>
  </si>
  <si>
    <t>付表第二号（三）</t>
    <rPh sb="0" eb="2">
      <t>フヒョウ</t>
    </rPh>
    <rPh sb="2" eb="4">
      <t>ダイニ</t>
    </rPh>
    <rPh sb="4" eb="5">
      <t>ゴウ</t>
    </rPh>
    <rPh sb="6" eb="7">
      <t>サン</t>
    </rPh>
    <phoneticPr fontId="8"/>
  </si>
  <si>
    <t>地域密着型通所介護</t>
    <rPh sb="0" eb="2">
      <t>チイキ</t>
    </rPh>
    <rPh sb="2" eb="4">
      <t>ミッチャク</t>
    </rPh>
    <rPh sb="4" eb="5">
      <t>ガタ</t>
    </rPh>
    <rPh sb="5" eb="7">
      <t>ツウショ</t>
    </rPh>
    <rPh sb="7" eb="9">
      <t>カイゴ</t>
    </rPh>
    <phoneticPr fontId="8"/>
  </si>
  <si>
    <t>付表第二号（十）</t>
    <rPh sb="0" eb="2">
      <t>フヒョウ</t>
    </rPh>
    <rPh sb="2" eb="4">
      <t>ダイニ</t>
    </rPh>
    <rPh sb="4" eb="5">
      <t>ゴウ</t>
    </rPh>
    <rPh sb="6" eb="7">
      <t>ジュウ</t>
    </rPh>
    <phoneticPr fontId="8"/>
  </si>
  <si>
    <t>複合型サービス</t>
    <rPh sb="0" eb="3">
      <t>フクゴウガタ</t>
    </rPh>
    <phoneticPr fontId="8"/>
  </si>
  <si>
    <t>付表第二号（一）</t>
    <rPh sb="0" eb="2">
      <t>フヒョウ</t>
    </rPh>
    <rPh sb="2" eb="4">
      <t>ダイニ</t>
    </rPh>
    <rPh sb="4" eb="5">
      <t>ゴウ</t>
    </rPh>
    <rPh sb="6" eb="7">
      <t>イチ</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</si>
  <si>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</si>
  <si>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付表第二号（九）</t>
    <rPh sb="0" eb="2">
      <t>フヒョウ</t>
    </rPh>
    <rPh sb="2" eb="4">
      <t>ダイニ</t>
    </rPh>
    <rPh sb="4" eb="5">
      <t>ゴウ</t>
    </rPh>
    <rPh sb="6" eb="7">
      <t>キュウ</t>
    </rPh>
    <phoneticPr fontId="8"/>
  </si>
  <si>
    <t>地域密着型介護老人福祉施設入所者生活介護</t>
    <phoneticPr fontId="8"/>
  </si>
  <si>
    <t>付表第二号（八）</t>
    <rPh sb="0" eb="2">
      <t>フヒョウ</t>
    </rPh>
    <rPh sb="2" eb="4">
      <t>ダイニ</t>
    </rPh>
    <rPh sb="4" eb="5">
      <t>ゴウ</t>
    </rPh>
    <rPh sb="6" eb="7">
      <t>ハチ</t>
    </rPh>
    <phoneticPr fontId="8"/>
  </si>
  <si>
    <t>地域密着型特定施設入居者生活介護</t>
    <phoneticPr fontId="8"/>
  </si>
  <si>
    <t>認知症対応型共同生活介護</t>
    <phoneticPr fontId="8"/>
  </si>
  <si>
    <t>小規模多機能型居宅介護</t>
    <phoneticPr fontId="8"/>
  </si>
  <si>
    <t>認知症対応型通所介護</t>
    <phoneticPr fontId="8"/>
  </si>
  <si>
    <t>付表第二号（二）</t>
    <rPh sb="0" eb="2">
      <t>フヒョウ</t>
    </rPh>
    <rPh sb="2" eb="4">
      <t>ダイニ</t>
    </rPh>
    <rPh sb="4" eb="5">
      <t>ゴウ</t>
    </rPh>
    <rPh sb="6" eb="7">
      <t>ニ</t>
    </rPh>
    <phoneticPr fontId="8"/>
  </si>
  <si>
    <t>夜間対応型訪問介護</t>
    <phoneticPr fontId="8"/>
  </si>
  <si>
    <t>地域密着型サービス</t>
    <rPh sb="0" eb="2">
      <t>チイキ</t>
    </rPh>
    <rPh sb="2" eb="5">
      <t>ミッチャクガタ</t>
    </rPh>
    <phoneticPr fontId="8"/>
  </si>
  <si>
    <t>共生型サービス申請時に☑</t>
    <phoneticPr fontId="8"/>
  </si>
  <si>
    <t>様　式</t>
    <rPh sb="0" eb="3">
      <t>ヨウシキ</t>
    </rPh>
    <phoneticPr fontId="8"/>
  </si>
  <si>
    <t>指定申請をする事業の開始予定年月日</t>
    <phoneticPr fontId="8"/>
  </si>
  <si>
    <t>既に指定を受けている事業
（該当事業に○）</t>
    <phoneticPr fontId="8"/>
  </si>
  <si>
    <t>指定申請
対象事業
（該当事業に○）</t>
    <phoneticPr fontId="8"/>
  </si>
  <si>
    <t>同一所在地において行う事業等の種類</t>
  </si>
  <si>
    <t>指定を受けようとする事業所の種類</t>
    <rPh sb="0" eb="2">
      <t>シテイ</t>
    </rPh>
    <rPh sb="3" eb="4">
      <t>ウ</t>
    </rPh>
    <rPh sb="10" eb="13">
      <t>ジギョウショ</t>
    </rPh>
    <rPh sb="14" eb="16">
      <t>シュルイ</t>
    </rPh>
    <phoneticPr fontId="8"/>
  </si>
  <si>
    <t>　　　  法人の吸収合併又は吸収分割における指定申請時に☑</t>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</si>
  <si>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</si>
  <si>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</si>
  <si>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</si>
  <si>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</si>
  <si>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</si>
  <si>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</si>
  <si>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</si>
  <si>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</si>
  <si>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</si>
  <si>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</si>
  <si>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</si>
  <si>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代表者の住所</t>
  </si>
  <si>
    <t>氏　名</t>
    <rPh sb="0" eb="3">
      <t>シメイ</t>
    </rPh>
    <phoneticPr fontId="8"/>
  </si>
  <si>
    <t>生年
月日</t>
    <rPh sb="0" eb="2">
      <t>セイネン</t>
    </rPh>
    <rPh sb="3" eb="5">
      <t>ガッピ</t>
    </rPh>
    <phoneticPr fontId="8"/>
  </si>
  <si>
    <t>フリガナ</t>
    <phoneticPr fontId="8"/>
  </si>
  <si>
    <t>職名</t>
    <rPh sb="0" eb="2">
      <t>ショクメイ</t>
    </rPh>
    <phoneticPr fontId="8"/>
  </si>
  <si>
    <t>代表者の職名・氏名・生年月日</t>
    <rPh sb="5" eb="6">
      <t>メイ</t>
    </rPh>
    <rPh sb="10" eb="12">
      <t>セイネン</t>
    </rPh>
    <rPh sb="12" eb="14">
      <t>ガッピ</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</si>
  <si>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</si>
  <si>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</si>
  <si>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</si>
  <si>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</si>
  <si>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</si>
  <si>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</si>
  <si>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主たる事務所の
所在地</t>
    <rPh sb="8" eb="11">
      <t>ショザイチ</t>
    </rPh>
    <phoneticPr fontId="8"/>
  </si>
  <si>
    <t>名　　称</t>
    <rPh sb="0" eb="4">
      <t>メイショウ</t>
    </rPh>
    <phoneticPr fontId="8"/>
  </si>
  <si>
    <t>申　請　者</t>
    <rPh sb="0" eb="1">
      <t>サル</t>
    </rPh>
    <rPh sb="2" eb="3">
      <t>ショウ</t>
    </rPh>
    <rPh sb="4" eb="5">
      <t>モノ</t>
    </rPh>
    <phoneticPr fontId="12"/>
  </si>
  <si>
    <t>法人番号</t>
    <rPh sb="0" eb="2">
      <t>ホウジン</t>
    </rPh>
    <rPh sb="2" eb="4">
      <t>バンゴウ</t>
    </rPh>
    <phoneticPr fontId="8"/>
  </si>
  <si>
    <t>介護保険法に規定する事業所に係る指定を受けたいので、下記のとおり、関係書類を添えて申請します。</t>
    <phoneticPr fontId="8"/>
  </si>
  <si>
    <t>代表者職名・氏名</t>
    <phoneticPr fontId="8"/>
  </si>
  <si>
    <t>名称</t>
    <rPh sb="0" eb="2">
      <t>メイショウ</t>
    </rPh>
    <phoneticPr fontId="8"/>
  </si>
  <si>
    <t>申請者</t>
  </si>
  <si>
    <t>所在地</t>
    <rPh sb="0" eb="3">
      <t>ショザイチ</t>
    </rPh>
    <phoneticPr fontId="8"/>
  </si>
  <si>
    <t>市（区・町・村）長殿</t>
    <rPh sb="0" eb="1">
      <t>シ</t>
    </rPh>
    <rPh sb="2" eb="3">
      <t>ク</t>
    </rPh>
    <rPh sb="4" eb="5">
      <t>マチ</t>
    </rPh>
    <rPh sb="6" eb="7">
      <t>ムラ</t>
    </rPh>
    <rPh sb="8" eb="9">
      <t>オサ</t>
    </rPh>
    <rPh sb="9" eb="10">
      <t>ドノ</t>
    </rPh>
    <phoneticPr fontId="8"/>
  </si>
  <si>
    <t>日</t>
  </si>
  <si>
    <t>月</t>
  </si>
  <si>
    <t>年</t>
  </si>
  <si>
    <t>指定申請書</t>
    <rPh sb="0" eb="2">
      <t>シテイ</t>
    </rPh>
    <rPh sb="2" eb="5">
      <t>シンセイショ</t>
    </rPh>
    <phoneticPr fontId="8"/>
  </si>
  <si>
    <t>指定介護予防支援事業所</t>
    <rPh sb="0" eb="2">
      <t>シテイ</t>
    </rPh>
    <rPh sb="2" eb="4">
      <t>カイゴ</t>
    </rPh>
    <rPh sb="4" eb="6">
      <t>ヨボウ</t>
    </rPh>
    <rPh sb="6" eb="8">
      <t>シエン</t>
    </rPh>
    <rPh sb="8" eb="11">
      <t>ジギョウショ</t>
    </rPh>
    <phoneticPr fontId="8"/>
  </si>
  <si>
    <t>指定居宅介護支援事業所</t>
    <rPh sb="0" eb="2">
      <t>シテイ</t>
    </rPh>
    <rPh sb="2" eb="4">
      <t>キョタク</t>
    </rPh>
    <rPh sb="4" eb="6">
      <t>カイゴ</t>
    </rPh>
    <rPh sb="6" eb="8">
      <t>シエン</t>
    </rPh>
    <rPh sb="8" eb="11">
      <t>ジギョウショ</t>
    </rPh>
    <phoneticPr fontId="8"/>
  </si>
  <si>
    <t>指定地域密着型介護予防サービス事業所</t>
    <rPh sb="0" eb="2">
      <t>シテイ</t>
    </rPh>
    <rPh sb="2" eb="4">
      <t>チイキ</t>
    </rPh>
    <rPh sb="4" eb="7">
      <t>ミッチャクガタ</t>
    </rPh>
    <rPh sb="7" eb="9">
      <t>カイゴ</t>
    </rPh>
    <rPh sb="9" eb="11">
      <t>ヨボウ</t>
    </rPh>
    <rPh sb="15" eb="18">
      <t>ジギョウショ</t>
    </rPh>
    <phoneticPr fontId="8"/>
  </si>
  <si>
    <t>指定地域密着型サービス事業所</t>
    <rPh sb="0" eb="2">
      <t>シテイ</t>
    </rPh>
    <rPh sb="2" eb="4">
      <t>チイキ</t>
    </rPh>
    <rPh sb="4" eb="7">
      <t>ミッチャクガタ</t>
    </rPh>
    <rPh sb="11" eb="14">
      <t>ジギョウショ</t>
    </rPh>
    <phoneticPr fontId="8"/>
  </si>
  <si>
    <t>別紙様式第二号（一）</t>
    <phoneticPr fontId="8"/>
  </si>
  <si>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8"/>
  </si>
  <si>
    <t>１
２
３
４
５
６</t>
    <phoneticPr fontId="8"/>
  </si>
  <si>
    <t>備考</t>
    <rPh sb="0" eb="2">
      <t>ビコウ</t>
    </rPh>
    <phoneticPr fontId="8"/>
  </si>
  <si>
    <t>（標準様式1）</t>
    <rPh sb="1" eb="3">
      <t>ヒョウジュン</t>
    </rPh>
    <rPh sb="3" eb="5">
      <t>ヨウシキ</t>
    </rPh>
    <phoneticPr fontId="8"/>
  </si>
  <si>
    <t>従業者の勤務の体制及び勤務形態一覧表</t>
    <phoneticPr fontId="4"/>
  </si>
  <si>
    <t>サービス種別</t>
    <rPh sb="4" eb="6">
      <t>シュベツ</t>
    </rPh>
    <phoneticPr fontId="4"/>
  </si>
  <si>
    <t>(</t>
    <phoneticPr fontId="4"/>
  </si>
  <si>
    <t>居宅介護支援</t>
    <rPh sb="0" eb="2">
      <t>キョタク</t>
    </rPh>
    <rPh sb="2" eb="4">
      <t>カイゴ</t>
    </rPh>
    <rPh sb="4" eb="6">
      <t>シエン</t>
    </rPh>
    <phoneticPr fontId="4"/>
  </si>
  <si>
    <t>）</t>
    <phoneticPr fontId="4"/>
  </si>
  <si>
    <t>令和</t>
    <rPh sb="0" eb="2">
      <t>レイワ</t>
    </rPh>
    <phoneticPr fontId="4"/>
  </si>
  <si>
    <t>)</t>
    <phoneticPr fontId="4"/>
  </si>
  <si>
    <t>年</t>
    <rPh sb="0" eb="1">
      <t>ネン</t>
    </rPh>
    <phoneticPr fontId="4"/>
  </si>
  <si>
    <t>月</t>
    <rPh sb="0" eb="1">
      <t>ゲツ</t>
    </rPh>
    <phoneticPr fontId="4"/>
  </si>
  <si>
    <t>事業所名</t>
    <rPh sb="0" eb="3">
      <t>ジギョウショ</t>
    </rPh>
    <rPh sb="3" eb="4">
      <t>メイ</t>
    </rPh>
    <phoneticPr fontId="4"/>
  </si>
  <si>
    <t>○○○○</t>
    <phoneticPr fontId="4"/>
  </si>
  <si>
    <t>(1)</t>
    <phoneticPr fontId="4"/>
  </si>
  <si>
    <t>４週</t>
  </si>
  <si>
    <t>(2)</t>
    <phoneticPr fontId="4"/>
  </si>
  <si>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</si>
  <si>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</si>
  <si>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時間/週</t>
    <rPh sb="0" eb="2">
      <t>ジカン</t>
    </rPh>
    <rPh sb="3" eb="4">
      <t>シュウ</t>
    </rPh>
    <phoneticPr fontId="4"/>
  </si>
  <si>
    <t>時間/月</t>
    <rPh sb="0" eb="2">
      <t>ジカン</t>
    </rPh>
    <rPh sb="3" eb="4">
      <t>ツキ</t>
    </rPh>
    <phoneticPr fontId="4"/>
  </si>
  <si>
    <t>(4) 利用者数（新規の場合は推定数）</t>
  </si>
  <si>
    <t>人</t>
    <rPh sb="0" eb="1">
      <t>ニン</t>
    </rPh>
    <phoneticPr fontId="4"/>
  </si>
  <si>
    <t>当月の日数</t>
    <rPh sb="0" eb="2">
      <t>トウゲツ</t>
    </rPh>
    <rPh sb="3" eb="5">
      <t>ニッスウ</t>
    </rPh>
    <phoneticPr fontId="4"/>
  </si>
  <si>
    <t>日</t>
    <rPh sb="0" eb="1">
      <t>ニチ</t>
    </rPh>
    <phoneticPr fontId="4"/>
  </si>
  <si>
    <t>No</t>
    <phoneticPr fontId="4"/>
  </si>
  <si>
    <t>(5) 
職種</t>
    <phoneticPr fontId="8"/>
  </si>
  <si>
    <t>(6)
勤務
形態</t>
    <phoneticPr fontId="8"/>
  </si>
  <si>
    <t>(7)
資格</t>
    <rPh sb="4" eb="6">
      <t>シカク</t>
    </rPh>
    <phoneticPr fontId="4"/>
  </si>
  <si>
    <t>(8) 氏　名</t>
    <phoneticPr fontId="8"/>
  </si>
  <si>
    <t>(9)</t>
    <phoneticPr fontId="4"/>
  </si>
  <si>
    <r>
      <t xml:space="preserve">(11)
</t>
    </r>
    <r>
      <rPr>
        <sz val="11"/>
        <rFont val="HGSｺﾞｼｯｸM"/>
        <family val="3"/>
        <charset val="128"/>
      </rPr>
      <t>週平均
勤務時間数</t>
    </r>
    <rPh sb="6" eb="8">
      <t>ヘイキン</t>
    </rPh>
    <rPh sb="9" eb="11">
      <t>キンム</t>
    </rPh>
    <rPh sb="11" eb="13">
      <t>ジカン</t>
    </rPh>
    <rPh sb="13" eb="14">
      <t>スウ</t>
    </rPh>
    <phoneticPr fontId="8"/>
  </si>
  <si>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</si>
  <si>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</si>
  <si>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</si>
  <si>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</si>
  <si>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</si>
  <si>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</si>
  <si>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管理者</t>
    <rPh sb="0" eb="3">
      <t>カンリシャ</t>
    </rPh>
    <phoneticPr fontId="4"/>
  </si>
  <si>
    <t>A</t>
  </si>
  <si>
    <t>主任介護支援専門員</t>
    <rPh sb="0" eb="2">
      <t>シュニン</t>
    </rPh>
    <rPh sb="2" eb="4">
      <t>カイゴ</t>
    </rPh>
    <rPh sb="4" eb="6">
      <t>シエン</t>
    </rPh>
    <rPh sb="6" eb="9">
      <t>センモンイン</t>
    </rPh>
    <phoneticPr fontId="4"/>
  </si>
  <si>
    <t>厚労　太郎</t>
    <rPh sb="0" eb="2">
      <t>コウロウ</t>
    </rPh>
    <rPh sb="3" eb="5">
      <t>タロウ</t>
    </rPh>
    <phoneticPr fontId="4"/>
  </si>
  <si>
    <t>介護支援専門員</t>
    <rPh sb="0" eb="2">
      <t>カイゴ</t>
    </rPh>
    <rPh sb="2" eb="4">
      <t>シエン</t>
    </rPh>
    <rPh sb="4" eb="7">
      <t>センモンイン</t>
    </rPh>
    <phoneticPr fontId="4"/>
  </si>
  <si>
    <t>○○　A郞</t>
    <rPh sb="4" eb="5">
      <t>ロウ</t>
    </rPh>
    <phoneticPr fontId="4"/>
  </si>
  <si>
    <t>○○　B子</t>
    <rPh sb="4" eb="5">
      <t>コ</t>
    </rPh>
    <phoneticPr fontId="4"/>
  </si>
  <si>
    <t>○○　C子</t>
    <rPh sb="4" eb="5">
      <t>コ</t>
    </rPh>
    <phoneticPr fontId="4"/>
  </si>
  <si>
    <t>C</t>
  </si>
  <si>
    <t>○○　D子</t>
    <rPh sb="4" eb="5">
      <t>コ</t>
    </rPh>
    <phoneticPr fontId="4"/>
  </si>
  <si>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
  </si>
  <si>
    <t>（勤務形態の記号）</t>
    <rPh sb="1" eb="3">
      <t>キンム</t>
    </rPh>
    <rPh sb="3" eb="5">
      <t>ケイタイ</t>
    </rPh>
    <rPh sb="6" eb="8">
      <t>キゴウ</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</si>
  <si>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</si>
  <si>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</si>
  <si>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</si>
  <si>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</si>
  <si>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記号</t>
    <rPh sb="0" eb="2">
      <t>キゴウ</t>
    </rPh>
    <phoneticPr fontId="4"/>
  </si>
  <si>
    <t>区分</t>
    <rPh sb="0" eb="2">
      <t>クブン</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</si>
  <si>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</si>
  <si>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</si>
  <si>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</si>
  <si>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A</t>
    <phoneticPr fontId="4"/>
  </si>
  <si>
    <t>常勤で専従</t>
    <rPh sb="0" eb="2">
      <t>ジョウキン</t>
    </rPh>
    <rPh sb="3" eb="5">
      <t>センジュウ</t>
    </rPh>
    <phoneticPr fontId="4"/>
  </si>
  <si>
    <t>B</t>
    <phoneticPr fontId="4"/>
  </si>
  <si>
    <t>常勤で兼務</t>
    <rPh sb="0" eb="2">
      <t>ジョウキン</t>
    </rPh>
    <rPh sb="3" eb="5">
      <t>ケンム</t>
    </rPh>
    <phoneticPr fontId="4"/>
  </si>
  <si>
    <t>C</t>
    <phoneticPr fontId="4"/>
  </si>
  <si>
    <t>非常勤で専従</t>
    <rPh sb="0" eb="3">
      <t>ヒジョウキン</t>
    </rPh>
    <rPh sb="4" eb="6">
      <t>センジュウ</t>
    </rPh>
    <phoneticPr fontId="4"/>
  </si>
  <si>
    <t>-</t>
    <phoneticPr fontId="4"/>
  </si>
  <si>
    <t>D</t>
    <phoneticPr fontId="4"/>
  </si>
  <si>
    <t>非常勤で兼務</t>
    <rPh sb="0" eb="3">
      <t>ヒジョウキン</t>
    </rPh>
    <rPh sb="4" eb="6">
      <t>ケンム</t>
    </rPh>
    <phoneticPr fontId="4"/>
  </si>
  <si>
    <t>合計</t>
    <rPh sb="0" eb="2">
      <t>ゴウケイ</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</si>
  <si>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</si>
  <si>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</si>
  <si>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週</t>
  </si>
  <si>
    <t>常勤換算の</t>
    <rPh sb="0" eb="2">
      <t>ジョウキン</t>
    </rPh>
    <rPh sb="2" eb="4">
      <t>カンサン</t>
    </rPh>
    <phoneticPr fontId="4"/>
  </si>
  <si>
    <t>常勤の従業者が</t>
    <rPh sb="0" eb="2">
      <t>ジョウキン</t>
    </rPh>
    <rPh sb="3" eb="6">
      <t>ジュウギョウシャ</t>
    </rPh>
    <phoneticPr fontId="4"/>
  </si>
  <si>
    <t>常勤換算後の人数</t>
    <rPh sb="0" eb="2">
      <t>ジョウキン</t>
    </rPh>
    <rPh sb="2" eb="4">
      <t>カンサン</t>
    </rPh>
    <rPh sb="4" eb="5">
      <t>ゴ</t>
    </rPh>
    <rPh sb="6" eb="8">
      <t>ニンズウ</t>
    </rPh>
    <phoneticPr fontId="4"/>
  </si>
  <si>
    <t>÷</t>
    <phoneticPr fontId="4"/>
  </si>
  <si>
    <t>＝</t>
    <phoneticPr fontId="4"/>
  </si>
  <si>
    <t>（小数点第2位以下切り捨て）</t>
    <rPh sb="1" eb="4">
      <t>ショウスウテン</t>
    </rPh>
    <rPh sb="4" eb="5">
      <t>ダイ</t>
    </rPh>
    <rPh sb="6" eb="7">
      <t>イ</t>
    </rPh>
    <rPh sb="7" eb="9">
      <t>イカ</t>
    </rPh>
    <rPh sb="9" eb="10">
      <t>キ</t>
    </rPh>
    <rPh sb="11" eb="12">
      <t>ス</t>
    </rPh>
    <phoneticPr fontId="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</si>
  <si>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
  </si>
  <si>
    <t>常勤の従業者の人数</t>
  </si>
  <si>
    <t>常勤換算方法による人数</t>
    <rPh sb="0" eb="2">
      <t>ジョウキン</t>
    </rPh>
    <rPh sb="2" eb="4">
      <t>カンサン</t>
    </rPh>
    <rPh sb="4" eb="6">
      <t>ホウホウ</t>
    </rPh>
    <rPh sb="9" eb="11">
      <t>ニンズウ</t>
    </rPh>
    <phoneticPr fontId="4"/>
  </si>
  <si>
    <t>＋</t>
    <phoneticPr fontId="4"/>
  </si>
  <si>
    <t>≪提出不要≫</t>
    <rPh sb="1" eb="3">
      <t>テイシュツ</t>
    </rPh>
    <rPh sb="3" eb="5">
      <t>フヨウ</t>
    </rPh>
    <phoneticPr fontId="4"/>
  </si>
  <si>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8"/>
  </si>
  <si>
    <t>・・・直接入力する必要がある箇所です。</t>
    <rPh sb="3" eb="5">
      <t>チョクセツ</t>
    </rPh>
    <rPh sb="5" eb="7">
      <t>ニュウリョク</t>
    </rPh>
    <rPh sb="9" eb="11">
      <t>ヒツヨウ</t>
    </rPh>
    <rPh sb="14" eb="16">
      <t>カショ</t>
    </rPh>
    <phoneticPr fontId="4"/>
  </si>
  <si>
    <t>下記の記入方法に従って、入力してください。</t>
    <rPh sb="0" eb="2">
      <t>カキ</t>
    </rPh>
    <rPh sb="3" eb="5">
      <t>キニュウ</t>
    </rPh>
    <rPh sb="5" eb="7">
      <t>ホウホウ</t>
    </rPh>
    <rPh sb="8" eb="9">
      <t>シタガ</t>
    </rPh>
    <rPh sb="12" eb="14">
      <t>ニュウリョク</t>
    </rPh>
    <phoneticPr fontId="4"/>
  </si>
  <si>
    <t>・・・プルダウンから選択して入力する必要がある箇所です。</t>
    <rPh sb="10" eb="12">
      <t>センタク</t>
    </rPh>
    <rPh sb="14" eb="16">
      <t>ニュウリョク</t>
    </rPh>
    <rPh sb="18" eb="20">
      <t>ヒツヨウ</t>
    </rPh>
    <rPh sb="23" eb="25">
      <t>カショ</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</si>
  <si>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</si>
  <si>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</si>
  <si>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</si>
  <si>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</si>
  <si>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</si>
  <si>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</si>
  <si>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</si>
  <si>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 xml:space="preserve"> 　　 記入の順序は、職種ごとにまとめてください。</t>
    <rPh sb="4" eb="6">
      <t>キニュウ</t>
    </rPh>
    <rPh sb="7" eb="9">
      <t>ジュンジョ</t>
    </rPh>
    <rPh sb="11" eb="13">
      <t>ショクシュ</t>
    </rPh>
    <phoneticPr fontId="4"/>
  </si>
  <si>
    <t>職種名</t>
    <rPh sb="0" eb="2">
      <t>ショクシュ</t>
    </rPh>
    <rPh sb="2" eb="3">
      <t>メイ</t>
    </rPh>
    <phoneticPr fontId="4"/>
  </si>
  <si>
    <t>介護予防支援担当職員</t>
    <rPh sb="0" eb="2">
      <t>カイゴ</t>
    </rPh>
    <rPh sb="2" eb="4">
      <t>ヨボウ</t>
    </rPh>
    <rPh sb="4" eb="6">
      <t>シエン</t>
    </rPh>
    <rPh sb="6" eb="8">
      <t>タントウ</t>
    </rPh>
    <rPh sb="8" eb="10">
      <t>ショクイン</t>
    </rPh>
    <phoneticPr fontId="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</si>
  <si>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</si>
  <si>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</si>
  <si>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</si>
  <si>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</si>
  <si>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</si>
  <si>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</si>
  <si>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</si>
  <si>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</si>
  <si>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(8) 従業者の氏名を記入してください。</t>
    <rPh sb="5" eb="8">
      <t>ジュウギョウシャ</t>
    </rPh>
    <rPh sb="9" eb="11">
      <t>シメイ</t>
    </rPh>
    <rPh sb="12" eb="14">
      <t>キニュウ</t>
    </rPh>
    <phoneticPr fontId="4"/>
  </si>
  <si>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</si>
  <si>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 指定基準の確認に際しては、４週分の入力で差し支えありません。</t>
    <phoneticPr fontId="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</si>
  <si>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</si>
  <si>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</si>
  <si>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</si>
  <si>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</si>
  <si>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</si>
  <si>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8"/>
  </si>
  <si>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</si>
  <si>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</si>
  <si>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</si>
  <si>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</si>
  <si>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</si>
  <si>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</si>
  <si>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</si>
  <si>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</si>
  <si>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１．サービス種別</t>
    <rPh sb="6" eb="8">
      <t>シュベツ</t>
    </rPh>
    <phoneticPr fontId="4"/>
  </si>
  <si>
    <t>サービス種別名</t>
    <rPh sb="4" eb="6">
      <t>シュベツ</t>
    </rPh>
    <rPh sb="6" eb="7">
      <t>メイ</t>
    </rPh>
    <phoneticPr fontId="4"/>
  </si>
  <si>
    <t>介護予防支援</t>
    <rPh sb="0" eb="2">
      <t>カイゴ</t>
    </rPh>
    <rPh sb="2" eb="4">
      <t>ヨボウ</t>
    </rPh>
    <rPh sb="4" eb="6">
      <t>シエン</t>
    </rPh>
    <phoneticPr fontId="4"/>
  </si>
  <si>
    <t>２．職種名・資格名称</t>
    <rPh sb="2" eb="4">
      <t>ショクシュ</t>
    </rPh>
    <rPh sb="4" eb="5">
      <t>メイ</t>
    </rPh>
    <rPh sb="6" eb="8">
      <t>シカク</t>
    </rPh>
    <rPh sb="8" eb="10">
      <t>メイショウ</t>
    </rPh>
    <phoneticPr fontId="4"/>
  </si>
  <si>
    <t>ー</t>
    <phoneticPr fontId="4"/>
  </si>
  <si>
    <t>資格</t>
    <rPh sb="0" eb="2">
      <t>シカク</t>
    </rPh>
    <phoneticPr fontId="4"/>
  </si>
  <si>
    <t>保健師</t>
    <rPh sb="0" eb="3">
      <t>ホケンシ</t>
    </rPh>
    <phoneticPr fontId="4"/>
  </si>
  <si>
    <t>ー</t>
  </si>
  <si>
    <t>社会福祉士</t>
    <rPh sb="0" eb="2">
      <t>シャカイ</t>
    </rPh>
    <rPh sb="2" eb="5">
      <t>フクシシ</t>
    </rPh>
    <phoneticPr fontId="4"/>
  </si>
  <si>
    <t>経験ある看護師</t>
    <rPh sb="0" eb="2">
      <t>ケイケン</t>
    </rPh>
    <rPh sb="4" eb="7">
      <t>カンゴシ</t>
    </rPh>
    <phoneticPr fontId="4"/>
  </si>
  <si>
    <t>社会福祉主事（3年以上従事）</t>
    <rPh sb="0" eb="2">
      <t>シャカイ</t>
    </rPh>
    <rPh sb="2" eb="4">
      <t>フクシ</t>
    </rPh>
    <rPh sb="4" eb="6">
      <t>シュジ</t>
    </rPh>
    <rPh sb="8" eb="9">
      <t>ネン</t>
    </rPh>
    <rPh sb="9" eb="11">
      <t>イジョウ</t>
    </rPh>
    <rPh sb="11" eb="13">
      <t>ジュウジ</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</si>
  <si>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</si>
  <si>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</si>
  <si>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15行目・・・「職種」</t>
    <rPh sb="3" eb="5">
      <t>ギョウメ</t>
    </rPh>
    <rPh sb="9" eb="11">
      <t>ショクシュ</t>
    </rPh>
    <phoneticPr fontId="4"/>
  </si>
  <si>
    <t>　C列・・・「管理者」</t>
    <rPh sb="2" eb="3">
      <t>レツ</t>
    </rPh>
    <rPh sb="7" eb="10">
      <t>カンリシャ</t>
    </rPh>
    <phoneticPr fontId="4"/>
  </si>
  <si>
    <t>　D列・・・「介護支援専門員」</t>
    <rPh sb="2" eb="3">
      <t>レツ</t>
    </rPh>
    <rPh sb="7" eb="9">
      <t>カイゴ</t>
    </rPh>
    <rPh sb="9" eb="11">
      <t>シエン</t>
    </rPh>
    <rPh sb="11" eb="14">
      <t>センモンイン</t>
    </rPh>
    <phoneticPr fontId="4"/>
  </si>
  <si>
    <t>　E列・・・「介護予防支援担当職員」</t>
    <rPh sb="2" eb="3">
      <t>レツ</t>
    </rPh>
    <rPh sb="7" eb="9">
      <t>カイゴ</t>
    </rPh>
    <rPh sb="9" eb="11">
      <t>ヨボウ</t>
    </rPh>
    <rPh sb="11" eb="13">
      <t>シエン</t>
    </rPh>
    <rPh sb="13" eb="15">
      <t>タントウ</t>
    </rPh>
    <rPh sb="15" eb="17">
      <t>ショクイン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</si>
  <si>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</si>
  <si>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</si>
  <si>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</si>
  <si>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</si>
  <si>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</si>
  <si>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</si>
  <si>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</si>
  <si>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</si>
  <si>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（標準様式３）</t>
    <rPh sb="1" eb="3">
      <t>ヒョウジュン</t>
    </rPh>
    <rPh sb="3" eb="5">
      <t>ヨウシキ</t>
    </rPh>
    <phoneticPr fontId="8"/>
  </si>
  <si>
    <t>平面図</t>
    <rPh sb="0" eb="3">
      <t>ヘイメンズ</t>
    </rPh>
    <phoneticPr fontId="8"/>
  </si>
  <si>
    <t>事業所・施設の名称</t>
    <rPh sb="0" eb="3">
      <t>ジギョウショ</t>
    </rPh>
    <rPh sb="4" eb="6">
      <t>シセツ</t>
    </rPh>
    <rPh sb="7" eb="9">
      <t>メイショウ</t>
    </rPh>
    <phoneticPr fontId="8"/>
  </si>
  <si>
    <t>展示コーナー</t>
    <rPh sb="0" eb="2">
      <t>テンジ</t>
    </rPh>
    <phoneticPr fontId="8"/>
  </si>
  <si>
    <t>　調理室</t>
    <rPh sb="1" eb="4">
      <t>チョウリシツ</t>
    </rPh>
    <phoneticPr fontId="8"/>
  </si>
  <si>
    <t>　談話室</t>
    <rPh sb="1" eb="4">
      <t>ダンワシツ</t>
    </rPh>
    <phoneticPr fontId="8"/>
  </si>
  <si>
    <t>　相談室</t>
    <rPh sb="1" eb="4">
      <t>ソウダンシツ</t>
    </rPh>
    <phoneticPr fontId="8"/>
  </si>
  <si>
    <t>　診察室 40㎡</t>
    <rPh sb="1" eb="4">
      <t>シンサツシツ</t>
    </rPh>
    <phoneticPr fontId="8"/>
  </si>
  <si>
    <t>　30㎡</t>
    <phoneticPr fontId="8"/>
  </si>
  <si>
    <t>　20㎡</t>
    <phoneticPr fontId="8"/>
  </si>
  <si>
    <t>　調剤室</t>
    <rPh sb="1" eb="3">
      <t>チョウザイ</t>
    </rPh>
    <rPh sb="3" eb="4">
      <t>シツ</t>
    </rPh>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</si>
  <si>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</si>
  <si>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</si>
  <si>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</si>
  <si>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浴室 70㎡</t>
    <rPh sb="0" eb="2">
      <t>ヨクシツ</t>
    </rPh>
    <phoneticPr fontId="8"/>
  </si>
  <si>
    <t>　便所</t>
    <rPh sb="1" eb="3">
      <t>ベンジョ</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</si>
  <si>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</si>
  <si>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</si>
  <si>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</si>
  <si>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</si>
  <si>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</si>
  <si>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（標準様式５）</t>
    <rPh sb="1" eb="3">
      <t>ヒョウジュン</t>
    </rPh>
    <phoneticPr fontId="8"/>
  </si>
  <si>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</si>
  <si>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</si>
  <si>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</si>
  <si>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</si>
  <si>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8"/>
  </si>
  <si>
    <t>２  円滑かつ迅速に苦情処理を行うための処理体制・手順</t>
    <phoneticPr fontId="8"/>
  </si>
  <si>
    <t>３  苦情があったサービス事業者に対する対応方針等（居宅介護支援事業者の場合記入）</t>
    <phoneticPr fontId="8"/>
  </si>
  <si>
    <t>４  その他参考事項</t>
    <phoneticPr fontId="8"/>
  </si>
  <si>
    <t>備考  上の事項は例示であり、これにかかわらず苦情処理に係る対応方針を具体的に記してください。</t>
  </si>
  <si>
    <t>（標準様式６）</t>
    <rPh sb="1" eb="3">
      <t>ヒョウジュン</t>
    </rPh>
    <rPh sb="3" eb="5">
      <t>ヨウシキ</t>
    </rPh>
    <phoneticPr fontId="8"/>
  </si>
  <si>
    <t>誓　約　書</t>
    <phoneticPr fontId="8"/>
  </si>
  <si>
    <t>年</t>
    <rPh sb="0" eb="1">
      <t>ネン</t>
    </rPh>
    <phoneticPr fontId="8"/>
  </si>
  <si>
    <t>月</t>
    <rPh sb="0" eb="1">
      <t>ゲツ</t>
    </rPh>
    <phoneticPr fontId="8"/>
  </si>
  <si>
    <t>日</t>
    <rPh sb="0" eb="1">
      <t>ニチ</t>
    </rPh>
    <phoneticPr fontId="8"/>
  </si>
  <si>
    <t>○○</t>
    <phoneticPr fontId="8"/>
  </si>
  <si>
    <t>市（町・村）長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</si>
  <si>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</si>
  <si>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</si>
  <si>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</si>
  <si>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</si>
  <si>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</si>
  <si>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</si>
  <si>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</si>
  <si>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別紙④：　介護予防支援事業所向け</t>
    <rPh sb="0" eb="2">
      <t>ベッシ</t>
    </rPh>
    <rPh sb="5" eb="11">
      <t>カイゴヨボウシエン</t>
    </rPh>
    <rPh sb="11" eb="14">
      <t>ジギョウショ</t>
    </rPh>
    <rPh sb="14" eb="15">
      <t>ム</t>
    </rPh>
    <phoneticPr fontId="8"/>
  </si>
  <si>
    <t>（該当に○）</t>
    <rPh sb="1" eb="3">
      <t>ガイトウ</t>
    </rPh>
    <phoneticPr fontId="8"/>
  </si>
  <si>
    <t>（別紙④：介護予防支援事業所向け）</t>
    <rPh sb="1" eb="3">
      <t>ベッシ</t>
    </rPh>
    <rPh sb="5" eb="7">
      <t>カイゴ</t>
    </rPh>
    <rPh sb="7" eb="9">
      <t>ヨボウ</t>
    </rPh>
    <rPh sb="9" eb="11">
      <t>シエン</t>
    </rPh>
    <rPh sb="11" eb="14">
      <t>ジギョウショ</t>
    </rPh>
    <rPh sb="14" eb="15">
      <t>ム</t>
    </rPh>
    <phoneticPr fontId="43"/>
  </si>
  <si>
    <t>介護保険法第115条の22第２項</t>
    <phoneticPr fontId="43"/>
  </si>
  <si>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</si>
  <si>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</si>
  <si>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</si>
  <si>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当該申請に係る事業所の従業者の知識及び技能並びに人員が、第百十五条の二十四第一項の市町村の条例で定める基準及び同項の市町村の条例で定める員数を満たしていないとき。</t>
    <phoneticPr fontId="8"/>
  </si>
  <si>
    <t>三</t>
    <rPh sb="0" eb="1">
      <t>サン</t>
    </rPh>
    <phoneticPr fontId="8"/>
  </si>
  <si>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8"/>
  </si>
  <si>
    <t>三の二</t>
    <rPh sb="0" eb="1">
      <t>サン</t>
    </rPh>
    <rPh sb="2" eb="3">
      <t>ニ</t>
    </rPh>
    <phoneticPr fontId="8"/>
  </si>
  <si>
    <t>申請者が、禁錮以上の刑に処せられ、その執行を終わり、又は執行を受けることがなくなるまでの者であるとき。</t>
    <phoneticPr fontId="8"/>
  </si>
  <si>
    <t>四</t>
    <rPh sb="0" eb="1">
      <t>ヨン</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</si>
  <si>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</si>
  <si>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四の二</t>
    <rPh sb="0" eb="1">
      <t>ヨン</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</si>
  <si>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</si>
  <si>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四の三</t>
    <rPh sb="0" eb="1">
      <t>ヨン</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</si>
  <si>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</si>
  <si>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五</t>
    <rPh sb="0" eb="1">
      <t>ゴ</t>
    </rPh>
    <phoneticPr fontId="8"/>
  </si>
  <si>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</si>
  <si>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五の二</t>
    <rPh sb="0" eb="1">
      <t>ゴ</t>
    </rPh>
    <rPh sb="2" eb="3">
      <t>ニ</t>
    </rPh>
    <phoneticPr fontId="8"/>
  </si>
  <si>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</si>
  <si>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t>
    <rPh sb="0" eb="1">
      <t>ロク</t>
    </rPh>
    <phoneticPr fontId="8"/>
  </si>
  <si>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8"/>
  </si>
  <si>
    <t>六の二</t>
    <rPh sb="0" eb="1">
      <t>ロク</t>
    </rPh>
    <rPh sb="2" eb="3">
      <t>ニ</t>
    </rPh>
    <phoneticPr fontId="8"/>
  </si>
  <si>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8"/>
  </si>
  <si>
    <t>六の三</t>
    <rPh sb="0" eb="1">
      <t>ロク</t>
    </rPh>
    <rPh sb="2" eb="3">
      <t>サン</t>
    </rPh>
    <phoneticPr fontId="8"/>
  </si>
  <si>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</si>
  <si>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七</t>
    <rPh sb="0" eb="1">
      <t>ナナ</t>
    </rPh>
    <phoneticPr fontId="8"/>
  </si>
  <si>
    <t>申請者が、指定の申請前五年以内に居宅サービス等に関し不正又は著しく不当な行為をした者であるとき。</t>
    <phoneticPr fontId="8"/>
  </si>
  <si>
    <t>八</t>
    <rPh sb="0" eb="1">
      <t>ハチ</t>
    </rPh>
    <phoneticPr fontId="8"/>
  </si>
  <si>
    <t>申請者が、法人で、その役員等のうちに第三号の二から第五号まで又は第六号から前号までのいずれかに該当する者のあるものであるとき。</t>
    <phoneticPr fontId="8"/>
  </si>
  <si>
    <t>九</t>
    <rPh sb="0" eb="1">
      <t>キュウ</t>
    </rPh>
    <phoneticPr fontId="8"/>
  </si>
  <si>
    <t>申請者が、法人でない事業所で、その管理者が第三号の二から第五号まで又は第六号から第七号までのいずれかに該当する者であるとき。</t>
    <phoneticPr fontId="8"/>
  </si>
  <si>
    <t>（標準様式７）</t>
    <rPh sb="1" eb="3">
      <t>ヒョウジュン</t>
    </rPh>
    <rPh sb="3" eb="5">
      <t>ヨウシキ</t>
    </rPh>
    <phoneticPr fontId="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</si>
  <si>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8"/>
  </si>
  <si>
    <t>介護支援専門員番号</t>
    <rPh sb="0" eb="2">
      <t>カイゴ</t>
    </rPh>
    <rPh sb="2" eb="4">
      <t>シエン</t>
    </rPh>
    <rPh sb="4" eb="7">
      <t>センモンイン</t>
    </rPh>
    <rPh sb="7" eb="9">
      <t>バンゴウ</t>
    </rPh>
    <phoneticPr fontId="8"/>
  </si>
  <si>
    <t>氏　名</t>
    <rPh sb="0" eb="1">
      <t>シ</t>
    </rPh>
    <rPh sb="2" eb="3">
      <t>メイ</t>
    </rPh>
    <phoneticPr fontId="8"/>
  </si>
  <si>
    <t>（別添）</t>
    <rPh sb="1" eb="3">
      <t>ベッテン</t>
    </rPh>
    <phoneticPr fontId="8"/>
  </si>
  <si>
    <t>付表第二号（十二）  指定介護予防支援事業所の指定等に係る記載事項　添付書類・チェックリスト</t>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</si>
  <si>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</si>
  <si>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添付書類</t>
    <rPh sb="0" eb="2">
      <t>テンプ</t>
    </rPh>
    <rPh sb="2" eb="4">
      <t>ショルイ</t>
    </rPh>
    <phoneticPr fontId="8"/>
  </si>
  <si>
    <t>標準様式</t>
    <rPh sb="0" eb="2">
      <t>ヒョウジュン</t>
    </rPh>
    <rPh sb="2" eb="4">
      <t>ヨウシキ</t>
    </rPh>
    <phoneticPr fontId="8"/>
  </si>
  <si>
    <t>新規指定申請
（※１）</t>
    <rPh sb="0" eb="2">
      <t>シンキ</t>
    </rPh>
    <rPh sb="2" eb="4">
      <t>シテイ</t>
    </rPh>
    <rPh sb="4" eb="6">
      <t>シンセイ</t>
    </rPh>
    <phoneticPr fontId="8"/>
  </si>
  <si>
    <t>更新申請
（※２）</t>
    <rPh sb="0" eb="2">
      <t>コウシン</t>
    </rPh>
    <rPh sb="2" eb="4">
      <t>シンセイ</t>
    </rPh>
    <phoneticPr fontId="8"/>
  </si>
  <si>
    <t>登記事項証明書又は条例等</t>
    <rPh sb="0" eb="2">
      <t>トウキ</t>
    </rPh>
    <rPh sb="2" eb="4">
      <t>ジコウ</t>
    </rPh>
    <rPh sb="4" eb="7">
      <t>ショウメイショ</t>
    </rPh>
    <rPh sb="7" eb="8">
      <t>マタ</t>
    </rPh>
    <rPh sb="9" eb="11">
      <t>ジョウレイ</t>
    </rPh>
    <rPh sb="11" eb="12">
      <t>トウ</t>
    </rPh>
    <phoneticPr fontId="8"/>
  </si>
  <si>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</si>
  <si>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</si>
  <si>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</si>
  <si>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標準様式１</t>
    <rPh sb="2" eb="4">
      <t>ヨウシキ</t>
    </rPh>
    <phoneticPr fontId="8"/>
  </si>
  <si>
    <t>標準様式３</t>
    <rPh sb="2" eb="4">
      <t>ヨウシキ</t>
    </rPh>
    <phoneticPr fontId="8"/>
  </si>
  <si>
    <t>運営規程</t>
    <rPh sb="0" eb="2">
      <t>ウンエイ</t>
    </rPh>
    <rPh sb="2" eb="4">
      <t>キテイ</t>
    </rPh>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</si>
  <si>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</si>
  <si>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標準様式5</t>
    <rPh sb="2" eb="4">
      <t>ヨウシキ</t>
    </rPh>
    <phoneticPr fontId="8"/>
  </si>
  <si>
    <t>関係市町村並びに他の保健医療・福祉サービスの提供主体との連携の内容</t>
    <phoneticPr fontId="8"/>
  </si>
  <si>
    <t>誓約書</t>
    <rPh sb="0" eb="3">
      <t>セイヤクショ</t>
    </rPh>
    <phoneticPr fontId="8"/>
  </si>
  <si>
    <t>標準様式６</t>
    <rPh sb="2" eb="4">
      <t>ヨウシキ</t>
    </rPh>
    <phoneticPr fontId="8"/>
  </si>
  <si>
    <t>介護支援専門員の氏名及びその登録番号</t>
    <phoneticPr fontId="8"/>
  </si>
  <si>
    <t>標準様式７</t>
    <rPh sb="2" eb="4">
      <t>ヨウシキ</t>
    </rPh>
    <phoneticPr fontId="8"/>
  </si>
  <si>
    <t>※１</t>
    <phoneticPr fontId="8"/>
  </si>
  <si>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8"/>
  </si>
  <si>
    <t>※２</t>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</si>
  <si>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</si>
  <si>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提出者（問合先）</t>
    <rPh sb="0" eb="2">
      <t>テイシュツ</t>
    </rPh>
    <rPh sb="2" eb="3">
      <t>シャ</t>
    </rPh>
    <rPh sb="4" eb="6">
      <t>トイアワ</t>
    </rPh>
    <rPh sb="6" eb="7">
      <t>サキ</t>
    </rPh>
    <phoneticPr fontId="8"/>
  </si>
  <si>
    <t>事業所名</t>
    <rPh sb="0" eb="3">
      <t>ジギョウショ</t>
    </rPh>
    <rPh sb="3" eb="4">
      <t>メイ</t>
    </rPh>
    <phoneticPr fontId="8"/>
  </si>
  <si>
    <t>担当者名</t>
    <rPh sb="0" eb="3">
      <t>タントウシャ</t>
    </rPh>
    <rPh sb="3" eb="4">
      <t>メイ</t>
    </rPh>
    <phoneticPr fontId="8"/>
  </si>
  <si>
    <t>電　話</t>
    <rPh sb="0" eb="1">
      <t>デン</t>
    </rPh>
    <rPh sb="2" eb="3">
      <t>ハナシ</t>
    </rPh>
    <phoneticPr fontId="8"/>
  </si>
  <si>
    <t>ﾒｰﾙｱﾄﾞﾚｽ</t>
    <phoneticPr fontId="8"/>
  </si>
  <si>
    <t>付表第二号（十二）  指定介護予防支援事業所の指定等に係る記載事項</t>
    <rPh sb="25" eb="26">
      <t>トウ</t>
    </rPh>
    <phoneticPr fontId="8"/>
  </si>
  <si>
    <t>事 業 所</t>
    <phoneticPr fontId="8"/>
  </si>
  <si>
    <t>フリガナ</t>
  </si>
  <si>
    <t>名    称</t>
  </si>
  <si>
    <t>所在地</t>
    <phoneticPr fontId="8"/>
  </si>
  <si>
    <t xml:space="preserve"> －  </t>
    <phoneticPr fontId="8"/>
  </si>
  <si>
    <t xml:space="preserve">    ）</t>
  </si>
  <si>
    <t>　　　　　</t>
    <phoneticPr fontId="8"/>
  </si>
  <si>
    <t>連絡先</t>
  </si>
  <si>
    <t>FAX 番号</t>
  </si>
  <si>
    <t>管 理 者</t>
    <phoneticPr fontId="8"/>
  </si>
  <si>
    <t>住所</t>
    <phoneticPr fontId="8"/>
  </si>
  <si>
    <t>－</t>
  </si>
  <si>
    <t>)</t>
    <phoneticPr fontId="8"/>
  </si>
  <si>
    <t>氏　　名</t>
    <phoneticPr fontId="8"/>
  </si>
  <si>
    <t>生年月日</t>
  </si>
  <si>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8"/>
  </si>
  <si>
    <t>他の事業所、施設等の職務との兼務
（兼務の場合のみ記入）</t>
    <rPh sb="0" eb="1">
      <t>タ</t>
    </rPh>
    <rPh sb="2" eb="5">
      <t>ジギョウショ</t>
    </rPh>
    <rPh sb="6" eb="8">
      <t>シセツ</t>
    </rPh>
    <rPh sb="8" eb="9">
      <t>ナド</t>
    </rPh>
    <rPh sb="10" eb="12">
      <t>ショクム</t>
    </rPh>
    <phoneticPr fontId="8"/>
  </si>
  <si>
    <t>兼務先の名称、所在地</t>
    <rPh sb="0" eb="2">
      <t>ケンム</t>
    </rPh>
    <rPh sb="2" eb="3">
      <t>サキ</t>
    </rPh>
    <rPh sb="7" eb="10">
      <t>ショザイチ</t>
    </rPh>
    <phoneticPr fontId="8"/>
  </si>
  <si>
    <t>兼務先のサービス種別、兼務する職種及び勤務時間等</t>
    <rPh sb="0" eb="2">
      <t>ケンム</t>
    </rPh>
    <rPh sb="2" eb="3">
      <t>サキ</t>
    </rPh>
    <rPh sb="8" eb="10">
      <t>シュベツ</t>
    </rPh>
    <phoneticPr fontId="8"/>
  </si>
  <si>
    <t>○人員に関する基準の確認に必要な事項</t>
    <rPh sb="1" eb="18">
      <t>ジ</t>
    </rPh>
    <phoneticPr fontId="8"/>
  </si>
  <si>
    <t>従業者の職種・員数（人）</t>
  </si>
  <si>
    <t>担当職員</t>
    <rPh sb="0" eb="2">
      <t>タントウ</t>
    </rPh>
    <rPh sb="2" eb="4">
      <t>ショクイン</t>
    </rPh>
    <phoneticPr fontId="8"/>
  </si>
  <si>
    <t>専従</t>
    <phoneticPr fontId="8"/>
  </si>
  <si>
    <t>兼務</t>
    <rPh sb="0" eb="2">
      <t>ケンム</t>
    </rPh>
    <phoneticPr fontId="8"/>
  </si>
  <si>
    <t>常  勤（人）</t>
  </si>
  <si>
    <t>非常勤（人）</t>
  </si>
  <si>
    <t>事業開始時の利用者の推定数</t>
    <rPh sb="10" eb="12">
      <t>スイテイ</t>
    </rPh>
    <phoneticPr fontId="8"/>
  </si>
  <si>
    <t>人</t>
  </si>
  <si>
    <t>添付書類</t>
  </si>
  <si>
    <t>別添のとおり</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</si>
  <si>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8"/>
  </si>
  <si>
    <t>（別紙１－２－２）</t>
    <phoneticPr fontId="8"/>
  </si>
  <si>
    <t>介 護 給 付 費 算 定 に 係 る 体 制 等 状 況 一 覧 表 （介護予防サービス）</t>
    <rPh sb="37" eb="38">
      <t>スケ</t>
    </rPh>
    <rPh sb="38" eb="39">
      <t>ユズル</t>
    </rPh>
    <rPh sb="39" eb="40">
      <t>ヨ</t>
    </rPh>
    <rPh sb="40" eb="41">
      <t>ボウ</t>
    </rPh>
    <phoneticPr fontId="8"/>
  </si>
  <si>
    <t>事 業 所 名 称</t>
    <rPh sb="0" eb="1">
      <t>コト</t>
    </rPh>
    <rPh sb="2" eb="3">
      <t>ゴウ</t>
    </rPh>
    <rPh sb="4" eb="5">
      <t>ショ</t>
    </rPh>
    <rPh sb="6" eb="7">
      <t>ナ</t>
    </rPh>
    <rPh sb="8" eb="9">
      <t>ショウ</t>
    </rPh>
    <phoneticPr fontId="8"/>
  </si>
  <si>
    <t>事 業 所 番 号</t>
  </si>
  <si>
    <t>提供サービス</t>
  </si>
  <si>
    <t>施設等の区分</t>
  </si>
  <si>
    <t>人員配置区分</t>
  </si>
  <si>
    <t>そ　 　　の　 　　他　　 　該　　 　当　　 　す 　　　る 　　　体 　　　制 　　　等</t>
  </si>
  <si>
    <t>LIFEへの登録</t>
    <rPh sb="6" eb="8">
      <t>トウロク</t>
    </rPh>
    <phoneticPr fontId="8"/>
  </si>
  <si>
    <t>割 引</t>
  </si>
  <si>
    <t>各サービス共通</t>
  </si>
  <si>
    <t>地域区分</t>
  </si>
  <si>
    <t>□</t>
  </si>
  <si>
    <t>１　１級地</t>
  </si>
  <si>
    <t>６　２級地</t>
  </si>
  <si>
    <t>７　３級地</t>
  </si>
  <si>
    <t>２　４級地</t>
  </si>
  <si>
    <t>３　５級地</t>
  </si>
  <si>
    <t>４　６級地</t>
  </si>
  <si>
    <t>９　７級地</t>
  </si>
  <si>
    <t>５　その他</t>
  </si>
  <si>
    <t>介護予防支援</t>
    <rPh sb="0" eb="2">
      <t>カイゴ</t>
    </rPh>
    <rPh sb="2" eb="4">
      <t>ヨボウ</t>
    </rPh>
    <rPh sb="4" eb="6">
      <t>シエン</t>
    </rPh>
    <phoneticPr fontId="8"/>
  </si>
  <si>
    <t>１　地域包括支援センター</t>
    <phoneticPr fontId="8"/>
  </si>
  <si>
    <t>１　なし</t>
    <phoneticPr fontId="8"/>
  </si>
  <si>
    <t>２　あり</t>
  </si>
  <si>
    <t>特別地域加算</t>
    <phoneticPr fontId="8"/>
  </si>
  <si>
    <t>１ なし</t>
    <phoneticPr fontId="8"/>
  </si>
  <si>
    <t>２ あり</t>
    <phoneticPr fontId="8"/>
  </si>
  <si>
    <t>２　居宅介護支援事業者</t>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</si>
  <si>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</si>
  <si>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非該当</t>
    <phoneticPr fontId="8"/>
  </si>
  <si>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</si>
  <si>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</si>
  <si>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２　該当</t>
    <phoneticPr fontId="8"/>
  </si>
  <si>
    <t>備考　（別紙１－２）介護予防サービス</t>
    <rPh sb="0" eb="2">
      <t>ビコウ</t>
    </rPh>
    <rPh sb="10" eb="12">
      <t>カイゴ</t>
    </rPh>
    <rPh sb="12" eb="14">
      <t>ヨボウ</t>
    </rPh>
    <phoneticPr fontId="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</si>
  <si>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8"/>
  </si>
  <si>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</si>
  <si>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8"/>
  </si>
  <si>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8"/>
  </si>
  <si>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
          （別紙29－4）を添付してください。</t>
    <rPh sb="104" eb="105">
      <t>ショ</t>
    </rPh>
    <phoneticPr fontId="8"/>
  </si>
  <si>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8"/>
  </si>
  <si>
    <t>　　　６　人員配置に係る届出については、勤務体制がわかる書類（「従業者の勤務の体制及び勤務形態一覧表」（別紙７）又はこれに準じた勤務割表等）を添付してください。</t>
    <phoneticPr fontId="8"/>
  </si>
  <si>
    <t>　　　７ 「割引｣を｢あり｣と記載する場合は「指定居宅サービス事業所等による介護給付費の割引に係る割引率の設定について」（別紙５）を添付してください。</t>
    <rPh sb="33" eb="34">
      <t>ショ</t>
    </rPh>
    <phoneticPr fontId="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</si>
  <si>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8"/>
  </si>
  <si>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8"/>
  </si>
  <si>
    <t>　　　10　「看護体制強化加算」については、「看護体制強化加算に係る届出書」（別紙19）を添付してください。</t>
    <phoneticPr fontId="8"/>
  </si>
  <si>
    <t>　　　11　「その他該当する体制等」欄で人員配置に係る加算（減算）の届出については、それぞれ加算（減算）の要件となる職員の配置状況や勤務体制がわかる書類を添付してください。</t>
    <phoneticPr fontId="8"/>
  </si>
  <si>
    <t>　　　　　　（例）－「機能訓練指導体制」…機能訓練指導員、「リハビリテーションの加算状況」…リハビリテーション従事者、</t>
    <phoneticPr fontId="8"/>
  </si>
  <si>
    <t>　　　　　　「医師の配置」…医師、「夜間勤務条件基準」…夜勤を行う看護師（准看護師）と介護職員の配置状況　等</t>
  </si>
  <si>
    <t>　　　12 「送迎体制」については、実際に利用者の送迎が可能な場合に記載してください。</t>
    <phoneticPr fontId="8"/>
  </si>
  <si>
    <t>　　　13 「生活相談員配置等加算」については、「生活相談員配置等加算に係る届出書」（別紙21）を添付してください。</t>
    <phoneticPr fontId="8"/>
  </si>
  <si>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8"/>
  </si>
  <si>
    <t>　　　15 「特定診療費項目」「リハビリテーション提供体制」については、これらに相当する診療報酬の算定のために届け出た届出書の写しを添付してください。</t>
    <phoneticPr fontId="8"/>
  </si>
  <si>
    <t>　　　16 「職員の欠員による減算の状況」については、以下の要領で記載してください。</t>
    <phoneticPr fontId="8"/>
  </si>
  <si>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8"/>
  </si>
  <si>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8"/>
  </si>
  <si>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</si>
  <si>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8"/>
  </si>
  <si>
    <t>　　　　　　　　　　ただし、事業所・施設が以下の地域に所在する場合は、「その他該当する体制等」欄のみ選択する。（人員配置区分欄の変更は行わない。）</t>
  </si>
  <si>
    <t>　　　　　　　　　　＜厚生労働大臣が定める地域＞</t>
    <rPh sb="13" eb="15">
      <t>ロウドウ</t>
    </rPh>
    <phoneticPr fontId="8"/>
  </si>
  <si>
    <t>　　　　　　　　　　　厚生労働大臣が定める地域は、人口５万人未満の市町村であって次に掲げる地域をその区域内に有する市町村の区域とする。</t>
    <rPh sb="13" eb="15">
      <t>ロウドウ</t>
    </rPh>
    <phoneticPr fontId="8"/>
  </si>
  <si>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</si>
  <si>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</si>
  <si>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</si>
  <si>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</si>
  <si>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8"/>
  </si>
  <si>
    <t>　　　　　　　　選択する。（（１）が優先する。）</t>
    <phoneticPr fontId="8"/>
  </si>
  <si>
    <t>　　　17「高齢者施設等感染対策向上加算Ⅰ」 「高齢者施設等感染対策向上加算Ⅱ」については、「高齢者施設等感染対策向上加算に係る届出書」（別紙35）を添付してください。</t>
    <phoneticPr fontId="8"/>
  </si>
  <si>
    <t>　　　18「生産性向上推進体制加算」については、「生産性向上推進体制加算に係る届出書」（別紙28）を添付してください。</t>
    <phoneticPr fontId="8"/>
  </si>
  <si>
    <t xml:space="preserve">         19「口腔連携強化加算」については、「口腔連携強化加算に関する届出書」（別紙11）を添付してください。</t>
    <phoneticPr fontId="8"/>
  </si>
  <si>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8"/>
  </si>
  <si>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8"/>
  </si>
  <si>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8"/>
  </si>
  <si>
    <t>　　４　介護予防短期入所療養介護にあっては、同一の施設区分で事業の実施が複数の病棟にわたる場合は、病棟ごとに届け出てください。</t>
    <rPh sb="4" eb="6">
      <t>カイゴ</t>
    </rPh>
    <rPh sb="6" eb="8">
      <t>ヨボウ</t>
    </rPh>
    <phoneticPr fontId="8"/>
  </si>
  <si>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8"/>
  </si>
  <si>
    <t>備考　（別紙１－２）介護予防サービス　サテライト事業所</t>
    <rPh sb="0" eb="2">
      <t>ビコウ</t>
    </rPh>
    <rPh sb="10" eb="12">
      <t>カイゴ</t>
    </rPh>
    <rPh sb="12" eb="14">
      <t>ヨボウ</t>
    </rPh>
    <rPh sb="24" eb="27">
      <t>ジギョウショ</t>
    </rPh>
    <phoneticPr fontId="8"/>
  </si>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</sst>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65"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
      <sz val="10"/>
      <color theme="0" tint="-0.34998626667073579"/>
      <name val="ＭＳ Ｐゴシック"/>
      <family val="3"/>
      <charset val="128"/>
    </font>
    <font>
      <b/>
      <sz val="6"/>
      <color theme="1"/>
      <name val="ＭＳ Ｐ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16"/>
      <color theme="1"/>
      <name val="游ゴシック"/>
      <family val="2"/>
      <charset val="128"/>
      <scheme val="minor"/>
    </font>
    <font>
      <sz val="11"/>
      <name val="ＭＳ Ｐゴシック"/>
      <charset val="128"/>
    </font>
    <font>
      <sz val="10"/>
      <color rgb="FF000000"/>
      <name val="Times New Roman"/>
      <charset val="204"/>
    </font>
    <font>
      <sz val="10.5"/>
      <name val="游ゴシック"/>
      <family val="3"/>
      <charset val="128"/>
      <scheme val="minor"/>
    </font>
    <font>
      <sz val="10"/>
      <color rgb="FF000000"/>
      <name val="游ゴシック"/>
      <family val="3"/>
      <charset val="128"/>
      <scheme val="minor"/>
    </font>
    <font>
      <b/>
      <sz val="12"/>
      <name val="游ゴシック"/>
      <family val="3"/>
      <charset val="128"/>
      <scheme val="minor"/>
    </font>
    <font>
      <sz val="11"/>
      <name val="游ゴシック"/>
      <family val="3"/>
      <charset val="128"/>
      <scheme val="minor"/>
    </font>
    <font>
      <sz val="10.5"/>
      <color rgb="FF000000"/>
      <name val="游ゴシック"/>
      <family val="3"/>
      <charset val="128"/>
      <scheme val="minor"/>
    </font>
    <font>
      <b/>
      <sz val="10.5"/>
      <name val="游ゴシック"/>
      <family val="3"/>
      <charset val="128"/>
      <scheme val="minor"/>
    </font>
    <font>
      <sz val="1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0"/>
      <color rgb="FF000000"/>
      <name val="Times New Roman"/>
      <family val="1"/>
    </font>
    <font>
      <b/>
      <sz val="10"/>
      <name val="游ゴシック"/>
      <family val="3"/>
      <charset val="128"/>
      <scheme val="minor"/>
    </font>
    <font>
      <sz val="12"/>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trike/>
      <sz val="10"/>
      <name val="游ゴシック"/>
      <family val="3"/>
      <charset val="128"/>
      <scheme val="minor"/>
    </font>
    <font>
      <sz val="8"/>
      <name val="游ゴシック"/>
      <family val="3"/>
      <charset val="128"/>
      <scheme val="minor"/>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
      <patternFill patternType="solid">
        <fgColor rgb="FFFFFFCC"/>
        <bgColor indexed="64"/>
      </patternFill>
    </fill>
  </fills>
  <borders count="14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bottom style="thin">
        <color indexed="64"/>
      </bottom>
      <diagonal/>
    </border>
    <border>
      <left style="thin">
        <color rgb="FF000000"/>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2">
    <xf numFmtId="0" fontId="0" fillId="0" borderId="0"/>
    <xf numFmtId="0" fontId="2" fillId="0" borderId="0" applyBorder="0"/>
    <xf numFmtId="0" fontId="2" fillId="0" borderId="0" applyBorder="0"/>
    <xf numFmtId="0" fontId="11" fillId="0" borderId="0"/>
    <xf numFmtId="0" fontId="1" fillId="0" borderId="0">
      <alignment vertical="center"/>
    </xf>
    <xf numFmtId="38" fontId="1" fillId="0" borderId="0" applyFont="0" applyFill="0" applyBorder="0" applyAlignment="0" applyProtection="0">
      <alignment vertical="center"/>
    </xf>
    <xf numFmtId="0" fontId="33" fillId="0" borderId="0"/>
    <xf numFmtId="0" fontId="34" fillId="0" borderId="0"/>
    <xf numFmtId="0" fontId="42" fillId="0" borderId="0"/>
    <xf numFmtId="0" fontId="11" fillId="0" borderId="0">
      <alignment vertical="center"/>
    </xf>
    <xf numFmtId="0" fontId="49" fillId="0" borderId="0"/>
    <xf numFmtId="0" fontId="53" fillId="0" borderId="0" applyNumberFormat="0" applyFill="0" applyBorder="0" applyAlignment="0" applyProtection="0"/>
  </cellStyleXfs>
  <cellXfs count="839">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Alignment="1">
      <alignment vertical="center"/>
    </xf>
    <xf numFmtId="0" fontId="6" fillId="2" borderId="0" xfId="2" applyFont="1" applyFill="1" applyBorder="1" applyAlignment="1">
      <alignment horizontal="left" vertical="center" shrinkToFi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2" borderId="10" xfId="1" applyFont="1" applyFill="1" applyBorder="1" applyAlignment="1">
      <alignment vertical="center"/>
    </xf>
    <xf numFmtId="0" fontId="3" fillId="2" borderId="9" xfId="2" applyFont="1" applyFill="1" applyBorder="1" applyAlignment="1">
      <alignment vertical="center"/>
    </xf>
    <xf numFmtId="0" fontId="3" fillId="2" borderId="10" xfId="2" applyFont="1" applyFill="1" applyBorder="1" applyAlignment="1">
      <alignment vertical="center"/>
    </xf>
    <xf numFmtId="0" fontId="3" fillId="2" borderId="11" xfId="1" applyFont="1" applyFill="1" applyBorder="1" applyAlignment="1">
      <alignment vertical="center"/>
    </xf>
    <xf numFmtId="0" fontId="9" fillId="2" borderId="3" xfId="1" applyFont="1" applyFill="1" applyBorder="1" applyAlignment="1">
      <alignment vertical="center"/>
    </xf>
    <xf numFmtId="176" fontId="3" fillId="2" borderId="3" xfId="1" applyNumberFormat="1" applyFont="1" applyFill="1" applyBorder="1" applyAlignment="1">
      <alignment horizontal="center" vertical="center"/>
    </xf>
    <xf numFmtId="0" fontId="9" fillId="2" borderId="8" xfId="1" applyFont="1" applyFill="1" applyBorder="1" applyAlignment="1">
      <alignment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14" xfId="1" applyFont="1" applyFill="1" applyBorder="1" applyAlignment="1">
      <alignment vertical="center"/>
    </xf>
    <xf numFmtId="0" fontId="3" fillId="2" borderId="13"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4" xfId="1" applyFont="1" applyFill="1" applyBorder="1" applyAlignment="1">
      <alignment horizontal="left" vertical="center"/>
    </xf>
    <xf numFmtId="0" fontId="3" fillId="2" borderId="0" xfId="3" applyFont="1" applyFill="1" applyAlignment="1">
      <alignment vertical="center"/>
    </xf>
    <xf numFmtId="0" fontId="10" fillId="2" borderId="1" xfId="1" applyFont="1" applyFill="1" applyBorder="1" applyAlignment="1">
      <alignment vertical="center" wrapText="1"/>
    </xf>
    <xf numFmtId="0" fontId="10" fillId="2" borderId="3" xfId="1" applyFont="1" applyFill="1" applyBorder="1" applyAlignment="1">
      <alignment vertical="center" wrapText="1"/>
    </xf>
    <xf numFmtId="0" fontId="3" fillId="2" borderId="0" xfId="3" applyFont="1" applyFill="1" applyAlignment="1">
      <alignment horizontal="center" vertical="center" wrapText="1"/>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0" fontId="5" fillId="2" borderId="0" xfId="0" applyFont="1" applyFill="1" applyAlignment="1">
      <alignment vertical="center"/>
    </xf>
    <xf numFmtId="49" fontId="3" fillId="2" borderId="3" xfId="1" applyNumberFormat="1" applyFont="1" applyFill="1" applyBorder="1" applyAlignment="1">
      <alignment vertical="center"/>
    </xf>
    <xf numFmtId="49" fontId="10" fillId="2" borderId="3" xfId="1" applyNumberFormat="1" applyFont="1" applyFill="1" applyBorder="1" applyAlignment="1">
      <alignmen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0" fontId="5" fillId="2" borderId="26" xfId="1" applyFont="1" applyFill="1" applyBorder="1" applyAlignment="1">
      <alignment vertical="center"/>
    </xf>
    <xf numFmtId="0" fontId="5" fillId="2" borderId="27" xfId="1" applyFont="1" applyFill="1" applyBorder="1" applyAlignment="1">
      <alignment vertical="center"/>
    </xf>
    <xf numFmtId="49" fontId="5" fillId="0" borderId="27" xfId="3" applyNumberFormat="1" applyFont="1" applyBorder="1" applyAlignment="1">
      <alignment horizontal="center" vertical="center"/>
    </xf>
    <xf numFmtId="49" fontId="5" fillId="0" borderId="28" xfId="3" applyNumberFormat="1" applyFont="1" applyBorder="1" applyAlignment="1">
      <alignment horizontal="center" vertical="center"/>
    </xf>
    <xf numFmtId="0" fontId="3" fillId="2" borderId="0" xfId="1" applyFont="1" applyFill="1" applyAlignment="1">
      <alignment vertical="top"/>
    </xf>
    <xf numFmtId="0" fontId="13" fillId="2" borderId="0" xfId="1" applyFont="1" applyFill="1" applyAlignment="1">
      <alignment vertical="center"/>
    </xf>
    <xf numFmtId="0" fontId="14" fillId="2" borderId="0" xfId="2" applyFont="1" applyFill="1"/>
    <xf numFmtId="0" fontId="14" fillId="2" borderId="0" xfId="1" applyFont="1" applyFill="1" applyBorder="1" applyAlignment="1">
      <alignment vertical="top" wrapText="1"/>
    </xf>
    <xf numFmtId="0" fontId="14" fillId="2" borderId="0" xfId="1" applyFont="1" applyFill="1" applyBorder="1" applyAlignment="1">
      <alignment vertical="center"/>
    </xf>
    <xf numFmtId="0" fontId="14" fillId="2" borderId="0" xfId="1" applyFont="1" applyFill="1" applyAlignment="1">
      <alignment vertical="center"/>
    </xf>
    <xf numFmtId="0" fontId="14" fillId="2" borderId="0" xfId="2" applyFont="1" applyFill="1" applyAlignment="1">
      <alignment wrapText="1"/>
    </xf>
    <xf numFmtId="0" fontId="3" fillId="2" borderId="0" xfId="3" applyFont="1" applyFill="1" applyAlignment="1">
      <alignment horizontal="left" vertical="center" wrapText="1"/>
    </xf>
    <xf numFmtId="0" fontId="15" fillId="2" borderId="0" xfId="1" applyFont="1" applyFill="1" applyAlignment="1">
      <alignment vertical="center"/>
    </xf>
    <xf numFmtId="0" fontId="13" fillId="2" borderId="8" xfId="1" applyFont="1" applyFill="1" applyBorder="1" applyAlignment="1">
      <alignment horizontal="left" vertical="center"/>
    </xf>
    <xf numFmtId="0" fontId="16" fillId="2" borderId="8" xfId="1" applyFont="1" applyFill="1" applyBorder="1" applyAlignment="1">
      <alignment vertical="center"/>
    </xf>
    <xf numFmtId="0" fontId="17" fillId="0" borderId="0" xfId="4" applyFont="1">
      <alignment vertical="center"/>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pplyAlignment="1">
      <alignment horizontal="right" vertical="center"/>
    </xf>
    <xf numFmtId="0" fontId="19" fillId="0" borderId="0" xfId="4" applyFont="1" applyAlignment="1">
      <alignment horizontal="left" vertical="center"/>
    </xf>
    <xf numFmtId="0" fontId="17" fillId="0" borderId="0" xfId="4" applyFont="1" applyProtection="1">
      <alignment vertical="center"/>
      <protection locked="0"/>
    </xf>
    <xf numFmtId="0" fontId="18" fillId="0" borderId="0" xfId="4" applyFont="1">
      <alignment vertical="center"/>
    </xf>
    <xf numFmtId="0" fontId="18" fillId="0" borderId="0" xfId="4" applyFont="1" applyAlignment="1" applyProtection="1">
      <alignment horizontal="right" vertical="center"/>
      <protection locked="0"/>
    </xf>
    <xf numFmtId="0" fontId="18" fillId="0" borderId="0" xfId="4" applyFont="1" applyProtection="1">
      <alignment vertical="center"/>
      <protection locked="0"/>
    </xf>
    <xf numFmtId="0" fontId="19" fillId="0" borderId="0" xfId="4" applyFont="1" applyAlignment="1">
      <alignment horizontal="right" vertical="center"/>
    </xf>
    <xf numFmtId="0" fontId="19" fillId="2" borderId="0" xfId="4" applyFont="1" applyFill="1" applyAlignment="1">
      <alignment horizontal="center" vertical="center"/>
    </xf>
    <xf numFmtId="0" fontId="19" fillId="2" borderId="0" xfId="4" applyFont="1" applyFill="1" applyAlignment="1">
      <alignment horizontal="right" vertical="center"/>
    </xf>
    <xf numFmtId="0" fontId="19" fillId="2" borderId="0" xfId="4" applyFont="1" applyFill="1">
      <alignment vertical="center"/>
    </xf>
    <xf numFmtId="0" fontId="19" fillId="0" borderId="0" xfId="4" applyFont="1">
      <alignment vertical="center"/>
    </xf>
    <xf numFmtId="0" fontId="18" fillId="0" borderId="0" xfId="4" applyFont="1" applyAlignment="1">
      <alignment horizontal="center" vertical="center"/>
    </xf>
    <xf numFmtId="0" fontId="17" fillId="0" borderId="0" xfId="4" quotePrefix="1" applyFont="1" applyAlignment="1">
      <alignment horizontal="center" vertical="center"/>
    </xf>
    <xf numFmtId="0" fontId="17" fillId="2" borderId="0" xfId="4" applyFont="1" applyFill="1">
      <alignment vertical="center"/>
    </xf>
    <xf numFmtId="0" fontId="18" fillId="2" borderId="0" xfId="4" applyFont="1" applyFill="1" applyAlignment="1">
      <alignment horizontal="right" vertical="center"/>
    </xf>
    <xf numFmtId="0" fontId="18" fillId="2" borderId="0" xfId="4" applyFont="1" applyFill="1">
      <alignment vertical="center"/>
    </xf>
    <xf numFmtId="0" fontId="18" fillId="2" borderId="0" xfId="4" applyFont="1" applyFill="1" applyAlignment="1">
      <alignment horizontal="center" vertical="center"/>
    </xf>
    <xf numFmtId="0" fontId="17" fillId="2" borderId="0" xfId="4" applyFont="1" applyFill="1" applyAlignment="1">
      <alignment horizontal="center" vertical="center"/>
    </xf>
    <xf numFmtId="0" fontId="20" fillId="2" borderId="0" xfId="4" applyFont="1" applyFill="1" applyAlignment="1">
      <alignment horizontal="centerContinuous" vertical="center"/>
    </xf>
    <xf numFmtId="0" fontId="17" fillId="2" borderId="0" xfId="4" applyFont="1" applyFill="1" applyAlignment="1">
      <alignment horizontal="centerContinuous" vertical="center"/>
    </xf>
    <xf numFmtId="0" fontId="20" fillId="0" borderId="0" xfId="4" applyFont="1">
      <alignment vertical="center"/>
    </xf>
    <xf numFmtId="0" fontId="17" fillId="0" borderId="0" xfId="4" applyFont="1" applyAlignment="1">
      <alignment horizontal="center" vertical="center"/>
    </xf>
    <xf numFmtId="0" fontId="17" fillId="0" borderId="0" xfId="4" applyFont="1" applyAlignment="1">
      <alignment horizontal="right" vertical="center"/>
    </xf>
    <xf numFmtId="20" fontId="17" fillId="2" borderId="0" xfId="4" applyNumberFormat="1" applyFont="1" applyFill="1">
      <alignment vertical="center"/>
    </xf>
    <xf numFmtId="20" fontId="17" fillId="2" borderId="0" xfId="4" applyNumberFormat="1" applyFont="1" applyFill="1" applyAlignment="1">
      <alignment horizontal="center" vertical="center"/>
    </xf>
    <xf numFmtId="177" fontId="17" fillId="2" borderId="0" xfId="4" applyNumberFormat="1" applyFont="1" applyFill="1">
      <alignment vertical="center"/>
    </xf>
    <xf numFmtId="0" fontId="17" fillId="2" borderId="0" xfId="4" applyFont="1" applyFill="1" applyAlignment="1">
      <alignment horizontal="left" vertical="center"/>
    </xf>
    <xf numFmtId="0" fontId="20" fillId="0" borderId="0" xfId="4" applyFont="1" applyAlignment="1">
      <alignment horizontal="left" vertical="center"/>
    </xf>
    <xf numFmtId="0" fontId="21" fillId="0" borderId="0" xfId="4" applyFont="1">
      <alignment vertical="center"/>
    </xf>
    <xf numFmtId="0" fontId="21" fillId="0" borderId="0" xfId="4" applyFont="1" applyAlignment="1">
      <alignment horizontal="left" vertical="center"/>
    </xf>
    <xf numFmtId="0" fontId="21" fillId="0" borderId="0" xfId="4" applyFont="1" applyAlignment="1">
      <alignment horizontal="right" vertical="center"/>
    </xf>
    <xf numFmtId="0" fontId="21" fillId="0" borderId="0" xfId="4" applyFont="1" applyAlignment="1" applyProtection="1">
      <alignment horizontal="right" vertical="center"/>
      <protection locked="0"/>
    </xf>
    <xf numFmtId="0" fontId="21" fillId="0" borderId="0" xfId="4" applyFont="1" applyProtection="1">
      <alignment vertical="center"/>
      <protection locked="0"/>
    </xf>
    <xf numFmtId="0" fontId="20" fillId="0" borderId="42" xfId="4" applyFont="1" applyBorder="1" applyAlignment="1">
      <alignment horizontal="center" vertical="center"/>
    </xf>
    <xf numFmtId="0" fontId="20" fillId="0" borderId="25" xfId="4" applyFont="1" applyBorder="1" applyAlignment="1">
      <alignment horizontal="center" vertical="center"/>
    </xf>
    <xf numFmtId="0" fontId="20" fillId="0" borderId="43" xfId="4" applyFont="1" applyBorder="1" applyAlignment="1">
      <alignment horizontal="center" vertical="center"/>
    </xf>
    <xf numFmtId="0" fontId="20" fillId="0" borderId="51" xfId="4" applyFont="1" applyBorder="1" applyAlignment="1">
      <alignment horizontal="center" vertical="center" wrapText="1"/>
    </xf>
    <xf numFmtId="0" fontId="20" fillId="0" borderId="52" xfId="4" applyFont="1" applyBorder="1" applyAlignment="1">
      <alignment horizontal="center" vertical="center" wrapText="1"/>
    </xf>
    <xf numFmtId="0" fontId="20" fillId="0" borderId="53" xfId="4" applyFont="1" applyBorder="1" applyAlignment="1">
      <alignment horizontal="center" vertical="center" wrapText="1"/>
    </xf>
    <xf numFmtId="0" fontId="17" fillId="0" borderId="54" xfId="4" applyFont="1" applyBorder="1">
      <alignment vertical="center"/>
    </xf>
    <xf numFmtId="178" fontId="17" fillId="5" borderId="60" xfId="4" applyNumberFormat="1" applyFont="1" applyFill="1" applyBorder="1" applyAlignment="1" applyProtection="1">
      <alignment horizontal="center" vertical="center" shrinkToFit="1"/>
      <protection locked="0"/>
    </xf>
    <xf numFmtId="178" fontId="17" fillId="5" borderId="61" xfId="4" applyNumberFormat="1" applyFont="1" applyFill="1" applyBorder="1" applyAlignment="1" applyProtection="1">
      <alignment horizontal="center" vertical="center" shrinkToFit="1"/>
      <protection locked="0"/>
    </xf>
    <xf numFmtId="178" fontId="17" fillId="5" borderId="62" xfId="4" applyNumberFormat="1" applyFont="1" applyFill="1" applyBorder="1" applyAlignment="1" applyProtection="1">
      <alignment horizontal="center" vertical="center" shrinkToFit="1"/>
      <protection locked="0"/>
    </xf>
    <xf numFmtId="0" fontId="17" fillId="0" borderId="63" xfId="4" applyFont="1" applyBorder="1">
      <alignment vertical="center"/>
    </xf>
    <xf numFmtId="178" fontId="17" fillId="5" borderId="64" xfId="4" applyNumberFormat="1" applyFont="1" applyFill="1" applyBorder="1" applyAlignment="1" applyProtection="1">
      <alignment horizontal="center" vertical="center" shrinkToFit="1"/>
      <protection locked="0"/>
    </xf>
    <xf numFmtId="178" fontId="17" fillId="5" borderId="65" xfId="4" applyNumberFormat="1" applyFont="1" applyFill="1" applyBorder="1" applyAlignment="1" applyProtection="1">
      <alignment horizontal="center" vertical="center" shrinkToFit="1"/>
      <protection locked="0"/>
    </xf>
    <xf numFmtId="178" fontId="17" fillId="5" borderId="66" xfId="4" applyNumberFormat="1" applyFont="1" applyFill="1" applyBorder="1" applyAlignment="1" applyProtection="1">
      <alignment horizontal="center" vertical="center" shrinkToFit="1"/>
      <protection locked="0"/>
    </xf>
    <xf numFmtId="0" fontId="17" fillId="0" borderId="67" xfId="4" applyFont="1" applyBorder="1">
      <alignment vertical="center"/>
    </xf>
    <xf numFmtId="178" fontId="17" fillId="5" borderId="51" xfId="4" applyNumberFormat="1" applyFont="1" applyFill="1" applyBorder="1" applyAlignment="1" applyProtection="1">
      <alignment horizontal="center" vertical="center" shrinkToFit="1"/>
      <protection locked="0"/>
    </xf>
    <xf numFmtId="178" fontId="17" fillId="5" borderId="52" xfId="4" applyNumberFormat="1" applyFont="1" applyFill="1" applyBorder="1" applyAlignment="1" applyProtection="1">
      <alignment horizontal="center" vertical="center" shrinkToFit="1"/>
      <protection locked="0"/>
    </xf>
    <xf numFmtId="178" fontId="17" fillId="5" borderId="53" xfId="4" applyNumberFormat="1" applyFont="1" applyFill="1" applyBorder="1" applyAlignment="1" applyProtection="1">
      <alignment horizontal="center" vertical="center" shrinkToFit="1"/>
      <protection locked="0"/>
    </xf>
    <xf numFmtId="0" fontId="23" fillId="0" borderId="0" xfId="4" applyFont="1">
      <alignment vertical="center"/>
    </xf>
    <xf numFmtId="0" fontId="21" fillId="0" borderId="0" xfId="4" applyFont="1" applyAlignment="1">
      <alignment vertical="center" shrinkToFit="1"/>
    </xf>
    <xf numFmtId="0" fontId="22" fillId="0" borderId="0" xfId="4" applyFont="1" applyAlignment="1">
      <alignment vertical="center" shrinkToFit="1"/>
    </xf>
    <xf numFmtId="0" fontId="21" fillId="0" borderId="30" xfId="4" applyFont="1" applyBorder="1">
      <alignment vertical="center"/>
    </xf>
    <xf numFmtId="0" fontId="20" fillId="2" borderId="0" xfId="4" applyFont="1" applyFill="1">
      <alignment vertical="center"/>
    </xf>
    <xf numFmtId="0" fontId="20" fillId="0" borderId="0" xfId="4" applyFont="1" applyAlignment="1">
      <alignment horizontal="centerContinuous" vertical="center"/>
    </xf>
    <xf numFmtId="179" fontId="20" fillId="2" borderId="0" xfId="4" applyNumberFormat="1" applyFont="1" applyFill="1" applyAlignment="1">
      <alignment horizontal="center" vertical="center"/>
    </xf>
    <xf numFmtId="180" fontId="20" fillId="0" borderId="0" xfId="4" applyNumberFormat="1" applyFont="1">
      <alignment vertical="center"/>
    </xf>
    <xf numFmtId="0" fontId="20" fillId="2" borderId="0" xfId="4" applyFont="1" applyFill="1" applyAlignment="1">
      <alignment horizontal="center" vertical="center"/>
    </xf>
    <xf numFmtId="181" fontId="20" fillId="2" borderId="0" xfId="5" applyNumberFormat="1" applyFont="1" applyFill="1" applyBorder="1" applyAlignment="1" applyProtection="1">
      <alignment horizontal="right" vertical="center"/>
    </xf>
    <xf numFmtId="181" fontId="20" fillId="2" borderId="0" xfId="5" applyNumberFormat="1" applyFont="1" applyFill="1" applyBorder="1" applyAlignment="1" applyProtection="1">
      <alignment vertical="center"/>
    </xf>
    <xf numFmtId="177" fontId="20" fillId="2" borderId="0" xfId="4" applyNumberFormat="1" applyFont="1" applyFill="1">
      <alignment vertical="center"/>
    </xf>
    <xf numFmtId="0" fontId="20" fillId="0" borderId="0" xfId="4" applyFont="1" applyAlignment="1">
      <alignment horizontal="right" vertical="center"/>
    </xf>
    <xf numFmtId="0" fontId="24" fillId="0" borderId="0" xfId="4" applyFont="1">
      <alignment vertical="center"/>
    </xf>
    <xf numFmtId="0" fontId="20" fillId="2" borderId="0" xfId="4" applyFont="1" applyFill="1" applyAlignment="1">
      <alignment horizontal="left" vertical="center"/>
    </xf>
    <xf numFmtId="0" fontId="20" fillId="0" borderId="0" xfId="4" applyFont="1" applyAlignment="1">
      <alignment horizontal="center" vertical="center"/>
    </xf>
    <xf numFmtId="0" fontId="20" fillId="0" borderId="0" xfId="4" applyFont="1" applyAlignment="1">
      <alignment vertical="center" wrapText="1"/>
    </xf>
    <xf numFmtId="0" fontId="20" fillId="0" borderId="0" xfId="4" applyFont="1" applyAlignment="1">
      <alignment horizontal="justify" vertical="center" wrapText="1"/>
    </xf>
    <xf numFmtId="0" fontId="21" fillId="0" borderId="0" xfId="4" applyFont="1" applyAlignment="1" applyProtection="1">
      <alignment horizontal="left" vertical="center"/>
      <protection locked="0"/>
    </xf>
    <xf numFmtId="0" fontId="21" fillId="0" borderId="0" xfId="4" applyFont="1" applyAlignment="1" applyProtection="1">
      <alignment vertical="center" wrapText="1"/>
      <protection locked="0"/>
    </xf>
    <xf numFmtId="0" fontId="21" fillId="0" borderId="0" xfId="4" applyFont="1" applyAlignment="1" applyProtection="1">
      <alignment horizontal="justify" vertical="center" wrapText="1"/>
      <protection locked="0"/>
    </xf>
    <xf numFmtId="0" fontId="17" fillId="0" borderId="43" xfId="4" applyFont="1" applyBorder="1" applyAlignment="1">
      <alignment horizontal="center" vertical="center"/>
    </xf>
    <xf numFmtId="0" fontId="17" fillId="0" borderId="52" xfId="4" applyFont="1" applyBorder="1" applyAlignment="1">
      <alignment horizontal="center" vertical="center" wrapText="1"/>
    </xf>
    <xf numFmtId="0" fontId="21" fillId="0" borderId="0" xfId="4" applyFont="1" applyAlignment="1">
      <alignment vertical="center" wrapText="1"/>
    </xf>
    <xf numFmtId="0" fontId="21" fillId="0" borderId="0" xfId="4" applyFont="1" applyAlignment="1">
      <alignment horizontal="justify" vertical="center" wrapText="1"/>
    </xf>
    <xf numFmtId="0" fontId="1" fillId="2" borderId="0" xfId="4" applyFill="1">
      <alignment vertical="center"/>
    </xf>
    <xf numFmtId="0" fontId="19" fillId="2" borderId="0" xfId="4" applyFont="1" applyFill="1" applyAlignment="1">
      <alignment horizontal="left" vertical="center"/>
    </xf>
    <xf numFmtId="0" fontId="21" fillId="2" borderId="0" xfId="4" applyFont="1" applyFill="1" applyAlignment="1">
      <alignment horizontal="left" vertical="center"/>
    </xf>
    <xf numFmtId="0" fontId="21" fillId="2" borderId="0" xfId="4" applyFont="1" applyFill="1">
      <alignment vertical="center"/>
    </xf>
    <xf numFmtId="0" fontId="21" fillId="5" borderId="25" xfId="4" applyFont="1" applyFill="1" applyBorder="1" applyAlignment="1">
      <alignment horizontal="left" vertical="center"/>
    </xf>
    <xf numFmtId="0" fontId="21" fillId="6" borderId="25" xfId="4" applyFont="1" applyFill="1" applyBorder="1" applyAlignment="1">
      <alignment horizontal="left" vertical="center"/>
    </xf>
    <xf numFmtId="0" fontId="25" fillId="2" borderId="0" xfId="4" applyFont="1" applyFill="1" applyAlignment="1">
      <alignment horizontal="left" vertical="center"/>
    </xf>
    <xf numFmtId="0" fontId="21" fillId="2" borderId="25" xfId="4" applyFont="1" applyFill="1" applyBorder="1" applyAlignment="1">
      <alignment horizontal="center" vertical="center"/>
    </xf>
    <xf numFmtId="0" fontId="21" fillId="2" borderId="25" xfId="4" applyFont="1" applyFill="1" applyBorder="1" applyAlignment="1">
      <alignment horizontal="left" vertical="center"/>
    </xf>
    <xf numFmtId="0" fontId="26" fillId="2" borderId="0" xfId="4" applyFont="1" applyFill="1" applyAlignment="1">
      <alignment horizontal="left" vertical="center"/>
    </xf>
    <xf numFmtId="0" fontId="21" fillId="2" borderId="0" xfId="4" applyFont="1" applyFill="1" applyAlignment="1">
      <alignment horizontal="left" vertical="center" wrapText="1"/>
    </xf>
    <xf numFmtId="0" fontId="26" fillId="2" borderId="0" xfId="4" applyFont="1" applyFill="1">
      <alignment vertical="center"/>
    </xf>
    <xf numFmtId="0" fontId="23" fillId="2" borderId="0" xfId="4" applyFont="1" applyFill="1">
      <alignment vertical="center"/>
    </xf>
    <xf numFmtId="0" fontId="26" fillId="2" borderId="0" xfId="4" applyFont="1" applyFill="1" applyAlignment="1">
      <alignment vertical="center" shrinkToFit="1"/>
    </xf>
    <xf numFmtId="0" fontId="29" fillId="2" borderId="0" xfId="4" applyFont="1" applyFill="1" applyAlignment="1">
      <alignment vertical="center" shrinkToFit="1"/>
    </xf>
    <xf numFmtId="0" fontId="21" fillId="2" borderId="0" xfId="4" applyFont="1" applyFill="1" applyAlignment="1">
      <alignment vertical="center" wrapText="1"/>
    </xf>
    <xf numFmtId="0" fontId="21" fillId="2" borderId="0" xfId="4" applyFont="1" applyFill="1" applyAlignment="1">
      <alignment vertical="center" textRotation="90"/>
    </xf>
    <xf numFmtId="0" fontId="30" fillId="2" borderId="0" xfId="4" applyFont="1" applyFill="1" applyAlignment="1">
      <alignment horizontal="left" vertical="center"/>
    </xf>
    <xf numFmtId="0" fontId="30" fillId="0" borderId="0" xfId="4" applyFont="1" applyAlignment="1">
      <alignment horizontal="left" vertical="center"/>
    </xf>
    <xf numFmtId="0" fontId="32" fillId="2" borderId="0" xfId="4" applyFont="1" applyFill="1">
      <alignment vertical="center"/>
    </xf>
    <xf numFmtId="0" fontId="32" fillId="2" borderId="25" xfId="4" applyFont="1" applyFill="1" applyBorder="1" applyAlignment="1">
      <alignment horizontal="center" vertical="center"/>
    </xf>
    <xf numFmtId="0" fontId="32" fillId="2" borderId="25" xfId="4" applyFont="1" applyFill="1" applyBorder="1" applyAlignment="1">
      <alignment vertical="center" shrinkToFit="1"/>
    </xf>
    <xf numFmtId="0" fontId="32" fillId="2" borderId="37" xfId="4" applyFont="1" applyFill="1" applyBorder="1" applyAlignment="1">
      <alignment horizontal="center" vertical="center" shrinkToFit="1"/>
    </xf>
    <xf numFmtId="0" fontId="17" fillId="2" borderId="73" xfId="4" applyFont="1" applyFill="1" applyBorder="1" applyAlignment="1">
      <alignment horizontal="center" vertical="center"/>
    </xf>
    <xf numFmtId="0" fontId="17" fillId="2" borderId="74" xfId="4" applyFont="1" applyFill="1" applyBorder="1" applyAlignment="1">
      <alignment horizontal="center" vertical="center"/>
    </xf>
    <xf numFmtId="0" fontId="17" fillId="2" borderId="75" xfId="4" applyFont="1" applyFill="1" applyBorder="1" applyAlignment="1">
      <alignment horizontal="center" vertical="center"/>
    </xf>
    <xf numFmtId="0" fontId="32" fillId="2" borderId="75" xfId="4" applyFont="1" applyFill="1" applyBorder="1" applyAlignment="1">
      <alignment horizontal="center" vertical="center"/>
    </xf>
    <xf numFmtId="0" fontId="32" fillId="2" borderId="76" xfId="4" applyFont="1" applyFill="1" applyBorder="1" applyAlignment="1">
      <alignment horizontal="center" vertical="center"/>
    </xf>
    <xf numFmtId="0" fontId="17" fillId="2" borderId="35" xfId="4" applyFont="1" applyFill="1" applyBorder="1">
      <alignment vertical="center"/>
    </xf>
    <xf numFmtId="0" fontId="17" fillId="2" borderId="8" xfId="4" applyFont="1" applyFill="1" applyBorder="1">
      <alignment vertical="center"/>
    </xf>
    <xf numFmtId="0" fontId="32" fillId="2" borderId="77" xfId="4" applyFont="1" applyFill="1" applyBorder="1">
      <alignment vertical="center"/>
    </xf>
    <xf numFmtId="0" fontId="32" fillId="2" borderId="36" xfId="4" applyFont="1" applyFill="1" applyBorder="1">
      <alignment vertical="center"/>
    </xf>
    <xf numFmtId="0" fontId="17" fillId="2" borderId="42" xfId="4" applyFont="1" applyFill="1" applyBorder="1">
      <alignment vertical="center"/>
    </xf>
    <xf numFmtId="0" fontId="32" fillId="2" borderId="25" xfId="4" applyFont="1" applyFill="1" applyBorder="1">
      <alignment vertical="center"/>
    </xf>
    <xf numFmtId="0" fontId="32" fillId="2" borderId="43" xfId="4" applyFont="1" applyFill="1" applyBorder="1">
      <alignment vertical="center"/>
    </xf>
    <xf numFmtId="0" fontId="17" fillId="2" borderId="25" xfId="4" applyFont="1" applyFill="1" applyBorder="1">
      <alignment vertical="center"/>
    </xf>
    <xf numFmtId="0" fontId="17" fillId="2" borderId="51" xfId="4" applyFont="1" applyFill="1" applyBorder="1">
      <alignment vertical="center"/>
    </xf>
    <xf numFmtId="0" fontId="32" fillId="2" borderId="52" xfId="4" applyFont="1" applyFill="1" applyBorder="1">
      <alignment vertical="center"/>
    </xf>
    <xf numFmtId="0" fontId="32" fillId="2" borderId="53" xfId="4" applyFont="1" applyFill="1" applyBorder="1">
      <alignment vertical="center"/>
    </xf>
    <xf numFmtId="0" fontId="11" fillId="0" borderId="0" xfId="6" applyFont="1" applyAlignment="1">
      <alignment vertical="center"/>
    </xf>
    <xf numFmtId="0" fontId="33" fillId="0" borderId="0" xfId="6" applyAlignment="1">
      <alignment vertical="center"/>
    </xf>
    <xf numFmtId="0" fontId="33" fillId="0" borderId="34" xfId="6" applyBorder="1" applyAlignment="1">
      <alignment vertical="center"/>
    </xf>
    <xf numFmtId="0" fontId="33" fillId="0" borderId="30" xfId="6" applyBorder="1" applyAlignment="1">
      <alignment vertical="center"/>
    </xf>
    <xf numFmtId="0" fontId="33" fillId="0" borderId="33" xfId="6" applyBorder="1" applyAlignment="1">
      <alignment vertical="center"/>
    </xf>
    <xf numFmtId="0" fontId="33" fillId="0" borderId="78" xfId="6" applyBorder="1" applyAlignment="1">
      <alignment vertical="center"/>
    </xf>
    <xf numFmtId="0" fontId="33" fillId="0" borderId="18" xfId="6" applyBorder="1" applyAlignment="1">
      <alignment vertical="center"/>
    </xf>
    <xf numFmtId="0" fontId="33" fillId="0" borderId="17" xfId="6" applyBorder="1" applyAlignment="1">
      <alignment vertical="center"/>
    </xf>
    <xf numFmtId="0" fontId="33" fillId="0" borderId="1" xfId="6" applyBorder="1" applyAlignment="1">
      <alignment vertical="center"/>
    </xf>
    <xf numFmtId="0" fontId="33" fillId="0" borderId="39" xfId="6" applyBorder="1" applyAlignment="1">
      <alignment vertical="center"/>
    </xf>
    <xf numFmtId="0" fontId="33" fillId="0" borderId="15" xfId="6" applyBorder="1" applyAlignment="1">
      <alignment vertical="center"/>
    </xf>
    <xf numFmtId="0" fontId="33" fillId="0" borderId="14" xfId="6" applyBorder="1" applyAlignment="1">
      <alignment vertical="center"/>
    </xf>
    <xf numFmtId="0" fontId="33" fillId="0" borderId="16" xfId="6" applyBorder="1" applyAlignment="1">
      <alignment vertical="center"/>
    </xf>
    <xf numFmtId="0" fontId="33" fillId="0" borderId="13" xfId="6" applyBorder="1" applyAlignment="1">
      <alignment vertical="center"/>
    </xf>
    <xf numFmtId="0" fontId="33" fillId="0" borderId="11" xfId="6" applyBorder="1" applyAlignment="1">
      <alignment vertical="center"/>
    </xf>
    <xf numFmtId="0" fontId="33" fillId="0" borderId="12" xfId="6" applyBorder="1" applyAlignment="1">
      <alignment vertical="center"/>
    </xf>
    <xf numFmtId="0" fontId="33" fillId="0" borderId="10" xfId="6" applyBorder="1" applyAlignment="1">
      <alignment vertical="center"/>
    </xf>
    <xf numFmtId="0" fontId="33" fillId="0" borderId="9" xfId="6" applyBorder="1" applyAlignment="1">
      <alignment vertical="center"/>
    </xf>
    <xf numFmtId="0" fontId="33" fillId="0" borderId="79" xfId="6" applyBorder="1" applyAlignment="1">
      <alignment vertical="center"/>
    </xf>
    <xf numFmtId="0" fontId="33" fillId="0" borderId="47" xfId="6" applyBorder="1" applyAlignment="1">
      <alignment vertical="center"/>
    </xf>
    <xf numFmtId="0" fontId="33" fillId="0" borderId="50" xfId="6" applyBorder="1" applyAlignment="1">
      <alignment vertical="center"/>
    </xf>
    <xf numFmtId="0" fontId="33" fillId="0" borderId="0" xfId="6" applyAlignment="1">
      <alignment horizontal="right" vertical="center"/>
    </xf>
    <xf numFmtId="0" fontId="35" fillId="2" borderId="0" xfId="7" applyFont="1" applyFill="1" applyAlignment="1">
      <alignment horizontal="left" vertical="top"/>
    </xf>
    <xf numFmtId="0" fontId="36" fillId="2" borderId="0" xfId="7" applyFont="1" applyFill="1" applyAlignment="1">
      <alignment horizontal="left" vertical="top"/>
    </xf>
    <xf numFmtId="0" fontId="38" fillId="2" borderId="80" xfId="7" applyFont="1" applyFill="1" applyBorder="1" applyAlignment="1">
      <alignment horizontal="left" vertical="center" wrapText="1"/>
    </xf>
    <xf numFmtId="0" fontId="30" fillId="2" borderId="81" xfId="7" applyFont="1" applyFill="1" applyBorder="1" applyAlignment="1">
      <alignment horizontal="left" vertical="center" wrapText="1"/>
    </xf>
    <xf numFmtId="0" fontId="30" fillId="2" borderId="0" xfId="7" applyFont="1" applyFill="1" applyAlignment="1">
      <alignment horizontal="left" vertical="top"/>
    </xf>
    <xf numFmtId="0" fontId="38" fillId="2" borderId="82" xfId="7" applyFont="1" applyFill="1" applyBorder="1" applyAlignment="1">
      <alignment horizontal="left" vertical="center" wrapText="1"/>
    </xf>
    <xf numFmtId="0" fontId="30" fillId="2" borderId="83" xfId="7" applyFont="1" applyFill="1" applyBorder="1" applyAlignment="1">
      <alignment horizontal="left" vertical="center" wrapText="1"/>
    </xf>
    <xf numFmtId="0" fontId="38" fillId="2" borderId="0" xfId="7" applyFont="1" applyFill="1" applyAlignment="1">
      <alignment horizontal="left" vertical="center" wrapText="1"/>
    </xf>
    <xf numFmtId="0" fontId="30" fillId="2" borderId="0" xfId="7" applyFont="1" applyFill="1" applyAlignment="1">
      <alignment horizontal="left" vertical="center" wrapText="1"/>
    </xf>
    <xf numFmtId="0" fontId="38" fillId="2" borderId="0" xfId="7" applyFont="1" applyFill="1" applyAlignment="1">
      <alignment horizontal="left" vertical="top" wrapText="1"/>
    </xf>
    <xf numFmtId="0" fontId="39" fillId="2" borderId="0" xfId="7" applyFont="1" applyFill="1" applyAlignment="1">
      <alignment horizontal="left" vertical="top"/>
    </xf>
    <xf numFmtId="0" fontId="40" fillId="2" borderId="0" xfId="7" applyFont="1" applyFill="1" applyAlignment="1">
      <alignment horizontal="center" vertical="center"/>
    </xf>
    <xf numFmtId="0" fontId="35" fillId="2" borderId="0" xfId="7" applyFont="1" applyFill="1" applyAlignment="1">
      <alignment vertical="center"/>
    </xf>
    <xf numFmtId="0" fontId="35" fillId="2" borderId="0" xfId="7" applyFont="1" applyFill="1" applyAlignment="1">
      <alignment horizontal="right" vertical="center"/>
    </xf>
    <xf numFmtId="0" fontId="35" fillId="2" borderId="0" xfId="7" applyFont="1" applyFill="1" applyAlignment="1">
      <alignment horizontal="center" vertical="center"/>
    </xf>
    <xf numFmtId="0" fontId="35" fillId="2" borderId="0" xfId="7" applyFont="1" applyFill="1" applyAlignment="1">
      <alignment horizontal="left" vertical="center"/>
    </xf>
    <xf numFmtId="0" fontId="36" fillId="2" borderId="0" xfId="7" applyFont="1" applyFill="1"/>
    <xf numFmtId="0" fontId="39" fillId="2" borderId="0" xfId="7" applyFont="1" applyFill="1" applyAlignment="1">
      <alignment horizontal="left"/>
    </xf>
    <xf numFmtId="0" fontId="37" fillId="2" borderId="0" xfId="7" applyFont="1" applyFill="1" applyAlignment="1">
      <alignment horizontal="right" vertical="top"/>
    </xf>
    <xf numFmtId="0" fontId="39" fillId="2" borderId="10" xfId="7" applyFont="1" applyFill="1" applyBorder="1"/>
    <xf numFmtId="0" fontId="35" fillId="2" borderId="0" xfId="7" applyFont="1" applyFill="1" applyAlignment="1">
      <alignment horizontal="center" vertical="top"/>
    </xf>
    <xf numFmtId="0" fontId="41" fillId="2" borderId="0" xfId="7" applyFont="1" applyFill="1" applyAlignment="1">
      <alignment vertical="top"/>
    </xf>
    <xf numFmtId="0" fontId="41" fillId="2" borderId="0" xfId="7" applyFont="1" applyFill="1" applyAlignment="1">
      <alignment vertical="top" wrapText="1"/>
    </xf>
    <xf numFmtId="0" fontId="39" fillId="2" borderId="25" xfId="7" applyFont="1" applyFill="1" applyBorder="1" applyAlignment="1">
      <alignment horizontal="center" vertical="center"/>
    </xf>
    <xf numFmtId="0" fontId="42" fillId="0" borderId="0" xfId="8"/>
    <xf numFmtId="0" fontId="44" fillId="0" borderId="0" xfId="8" applyFont="1" applyAlignment="1">
      <alignment wrapText="1"/>
    </xf>
    <xf numFmtId="0" fontId="44" fillId="0" borderId="17" xfId="8" applyFont="1" applyBorder="1" applyAlignment="1">
      <alignment vertical="top"/>
    </xf>
    <xf numFmtId="0" fontId="45" fillId="0" borderId="16" xfId="8" applyFont="1" applyBorder="1" applyAlignment="1">
      <alignment vertical="top" wrapText="1"/>
    </xf>
    <xf numFmtId="0" fontId="45" fillId="0" borderId="14" xfId="8" applyFont="1" applyBorder="1" applyAlignment="1">
      <alignment vertical="top"/>
    </xf>
    <xf numFmtId="0" fontId="44" fillId="0" borderId="13" xfId="8" applyFont="1" applyBorder="1" applyAlignment="1">
      <alignment vertical="top" wrapText="1"/>
    </xf>
    <xf numFmtId="0" fontId="45" fillId="0" borderId="11" xfId="8" applyFont="1" applyBorder="1" applyAlignment="1">
      <alignment vertical="top"/>
    </xf>
    <xf numFmtId="0" fontId="44" fillId="0" borderId="9" xfId="8" applyFont="1" applyBorder="1" applyAlignment="1">
      <alignment vertical="top" wrapText="1"/>
    </xf>
    <xf numFmtId="0" fontId="44" fillId="0" borderId="0" xfId="8" applyFont="1"/>
    <xf numFmtId="0" fontId="46" fillId="2" borderId="0" xfId="9" applyFont="1" applyFill="1">
      <alignment vertical="center"/>
    </xf>
    <xf numFmtId="0" fontId="46" fillId="2" borderId="24" xfId="9" applyFont="1" applyFill="1" applyBorder="1" applyAlignment="1">
      <alignment horizontal="center" vertical="center"/>
    </xf>
    <xf numFmtId="0" fontId="46" fillId="2" borderId="21" xfId="9" applyFont="1" applyFill="1" applyBorder="1" applyAlignment="1">
      <alignment horizontal="center" vertical="center"/>
    </xf>
    <xf numFmtId="0" fontId="12" fillId="2" borderId="86" xfId="9" applyFont="1" applyFill="1" applyBorder="1" applyAlignment="1">
      <alignment horizontal="left" vertical="center"/>
    </xf>
    <xf numFmtId="0" fontId="48" fillId="2" borderId="87" xfId="9" applyFont="1" applyFill="1" applyBorder="1" applyAlignment="1">
      <alignment horizontal="left" vertical="center"/>
    </xf>
    <xf numFmtId="0" fontId="50" fillId="2" borderId="0" xfId="10" applyFont="1" applyFill="1" applyAlignment="1">
      <alignment horizontal="left" vertical="center"/>
    </xf>
    <xf numFmtId="0" fontId="51" fillId="2" borderId="0" xfId="10" applyFont="1" applyFill="1" applyAlignment="1">
      <alignment horizontal="left" vertical="center"/>
    </xf>
    <xf numFmtId="0" fontId="41" fillId="2" borderId="0" xfId="10" applyFont="1" applyFill="1" applyAlignment="1">
      <alignment horizontal="left" vertical="center"/>
    </xf>
    <xf numFmtId="0" fontId="38" fillId="2" borderId="25" xfId="10" applyFont="1" applyFill="1" applyBorder="1" applyAlignment="1">
      <alignment horizontal="left" vertical="center"/>
    </xf>
    <xf numFmtId="0" fontId="38" fillId="2" borderId="25" xfId="10" applyFont="1" applyFill="1" applyBorder="1" applyAlignment="1">
      <alignment horizontal="center" vertical="center"/>
    </xf>
    <xf numFmtId="0" fontId="38" fillId="2" borderId="17" xfId="10" applyFont="1" applyFill="1" applyBorder="1" applyAlignment="1">
      <alignment horizontal="center" vertical="center"/>
    </xf>
    <xf numFmtId="0" fontId="38" fillId="2" borderId="16" xfId="10" applyFont="1" applyFill="1" applyBorder="1" applyAlignment="1">
      <alignment vertical="center"/>
    </xf>
    <xf numFmtId="0" fontId="38" fillId="2" borderId="11" xfId="10" applyFont="1" applyFill="1" applyBorder="1" applyAlignment="1">
      <alignment horizontal="center" vertical="center"/>
    </xf>
    <xf numFmtId="0" fontId="38" fillId="2" borderId="9" xfId="10" applyFont="1" applyFill="1" applyBorder="1" applyAlignment="1">
      <alignment vertical="center"/>
    </xf>
    <xf numFmtId="0" fontId="38" fillId="2" borderId="0" xfId="10" applyFont="1" applyFill="1" applyAlignment="1">
      <alignment horizontal="left" vertical="center"/>
    </xf>
    <xf numFmtId="0" fontId="38" fillId="2" borderId="0" xfId="10" applyFont="1" applyFill="1" applyAlignment="1">
      <alignment horizontal="center" vertical="center"/>
    </xf>
    <xf numFmtId="0" fontId="38" fillId="2" borderId="0" xfId="10" applyFont="1" applyFill="1" applyAlignment="1">
      <alignment vertical="center"/>
    </xf>
    <xf numFmtId="0" fontId="38" fillId="2" borderId="0" xfId="10" applyFont="1" applyFill="1" applyAlignment="1">
      <alignment horizontal="left" vertical="top" wrapText="1"/>
    </xf>
    <xf numFmtId="0" fontId="56" fillId="2" borderId="0" xfId="10" applyFont="1" applyFill="1" applyAlignment="1">
      <alignment horizontal="left" vertical="top"/>
    </xf>
    <xf numFmtId="0" fontId="57" fillId="2" borderId="94" xfId="10" applyFont="1" applyFill="1" applyBorder="1" applyAlignment="1">
      <alignment horizontal="center" vertical="center" wrapText="1"/>
    </xf>
    <xf numFmtId="49" fontId="56" fillId="2" borderId="1" xfId="10" applyNumberFormat="1" applyFont="1" applyFill="1" applyBorder="1" applyAlignment="1">
      <alignment horizontal="left" vertical="top"/>
    </xf>
    <xf numFmtId="0" fontId="56" fillId="2" borderId="1" xfId="10" applyFont="1" applyFill="1" applyBorder="1" applyAlignment="1">
      <alignment horizontal="center" vertical="center"/>
    </xf>
    <xf numFmtId="49" fontId="56" fillId="2" borderId="1" xfId="10" applyNumberFormat="1" applyFont="1" applyFill="1" applyBorder="1" applyAlignment="1">
      <alignment horizontal="left" vertical="center"/>
    </xf>
    <xf numFmtId="0" fontId="58" fillId="2" borderId="85" xfId="10" applyFont="1" applyFill="1" applyBorder="1" applyAlignment="1">
      <alignment horizontal="left" vertical="center"/>
    </xf>
    <xf numFmtId="0" fontId="57" fillId="2" borderId="96" xfId="10" applyFont="1" applyFill="1" applyBorder="1" applyAlignment="1">
      <alignment vertical="center" wrapText="1"/>
    </xf>
    <xf numFmtId="0" fontId="57" fillId="2" borderId="0" xfId="10" applyFont="1" applyFill="1" applyAlignment="1">
      <alignment vertical="center" wrapText="1"/>
    </xf>
    <xf numFmtId="0" fontId="56" fillId="2" borderId="39" xfId="10" applyFont="1" applyFill="1" applyBorder="1" applyAlignment="1">
      <alignment vertical="top" wrapText="1"/>
    </xf>
    <xf numFmtId="0" fontId="56" fillId="2" borderId="96" xfId="10" applyFont="1" applyFill="1" applyBorder="1" applyAlignment="1">
      <alignment vertical="center" wrapText="1"/>
    </xf>
    <xf numFmtId="0" fontId="56" fillId="2" borderId="0" xfId="10" applyFont="1" applyFill="1" applyAlignment="1">
      <alignment vertical="center" wrapText="1"/>
    </xf>
    <xf numFmtId="0" fontId="56" fillId="2" borderId="116" xfId="10" applyFont="1" applyFill="1" applyBorder="1" applyAlignment="1">
      <alignment horizontal="center" vertical="center" wrapText="1"/>
    </xf>
    <xf numFmtId="0" fontId="57" fillId="2" borderId="98" xfId="10" applyFont="1" applyFill="1" applyBorder="1" applyAlignment="1">
      <alignment vertical="center" wrapText="1"/>
    </xf>
    <xf numFmtId="0" fontId="57" fillId="2" borderId="100" xfId="10" applyFont="1" applyFill="1" applyBorder="1" applyAlignment="1">
      <alignment vertical="center" wrapText="1"/>
    </xf>
    <xf numFmtId="0" fontId="56" fillId="2" borderId="100" xfId="10" applyFont="1" applyFill="1" applyBorder="1" applyAlignment="1">
      <alignment horizontal="center" vertical="center" wrapText="1"/>
    </xf>
    <xf numFmtId="0" fontId="56" fillId="2" borderId="39" xfId="10" applyFont="1" applyFill="1" applyBorder="1" applyAlignment="1">
      <alignment vertical="center" wrapText="1"/>
    </xf>
    <xf numFmtId="0" fontId="58" fillId="2" borderId="0" xfId="10" applyFont="1" applyFill="1" applyAlignment="1">
      <alignment horizontal="left" vertical="top"/>
    </xf>
    <xf numFmtId="0" fontId="58" fillId="2" borderId="0" xfId="10" applyFont="1" applyFill="1" applyAlignment="1">
      <alignment horizontal="left" vertical="top" indent="3"/>
    </xf>
    <xf numFmtId="0" fontId="58" fillId="2" borderId="0" xfId="10" applyFont="1" applyFill="1" applyAlignment="1">
      <alignment horizontal="left" vertical="top" indent="6"/>
    </xf>
    <xf numFmtId="0" fontId="17"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25" xfId="0" applyFont="1" applyBorder="1" applyAlignment="1">
      <alignment horizontal="center" vertical="center"/>
    </xf>
    <xf numFmtId="0" fontId="22" fillId="0" borderId="124" xfId="0" applyFont="1" applyBorder="1" applyAlignment="1">
      <alignment horizontal="center" vertical="center"/>
    </xf>
    <xf numFmtId="0" fontId="22" fillId="0" borderId="125" xfId="0" applyFont="1" applyBorder="1" applyAlignment="1">
      <alignment horizontal="center" vertical="center"/>
    </xf>
    <xf numFmtId="0" fontId="22" fillId="0" borderId="2" xfId="0" applyFont="1" applyBorder="1" applyAlignment="1">
      <alignment horizontal="center" vertical="center"/>
    </xf>
    <xf numFmtId="0" fontId="22" fillId="8" borderId="17" xfId="0" applyFont="1" applyFill="1" applyBorder="1" applyAlignment="1">
      <alignment horizontal="center" vertical="center"/>
    </xf>
    <xf numFmtId="0" fontId="22" fillId="8" borderId="16" xfId="0" applyFont="1" applyFill="1" applyBorder="1" applyAlignment="1">
      <alignment horizontal="left" vertical="center"/>
    </xf>
    <xf numFmtId="0" fontId="22" fillId="8" borderId="17" xfId="0" applyFont="1" applyFill="1" applyBorder="1" applyAlignment="1">
      <alignment horizontal="left" vertical="center"/>
    </xf>
    <xf numFmtId="0" fontId="0" fillId="8" borderId="1" xfId="0" applyFill="1" applyBorder="1" applyAlignment="1">
      <alignment horizontal="center" vertical="center"/>
    </xf>
    <xf numFmtId="0" fontId="22" fillId="8" borderId="1" xfId="0" applyFont="1" applyFill="1" applyBorder="1" applyAlignment="1">
      <alignment vertical="center"/>
    </xf>
    <xf numFmtId="0" fontId="22" fillId="8" borderId="1" xfId="0" applyFont="1" applyFill="1" applyBorder="1" applyAlignment="1">
      <alignment vertical="center" wrapText="1"/>
    </xf>
    <xf numFmtId="0" fontId="22" fillId="8" borderId="16" xfId="0" applyFont="1" applyFill="1" applyBorder="1" applyAlignment="1">
      <alignment vertical="center" wrapText="1"/>
    </xf>
    <xf numFmtId="0" fontId="22" fillId="8" borderId="11" xfId="0" applyFont="1" applyFill="1" applyBorder="1" applyAlignment="1">
      <alignment horizontal="center" vertical="center"/>
    </xf>
    <xf numFmtId="0" fontId="22" fillId="8" borderId="9" xfId="0" applyFont="1" applyFill="1" applyBorder="1" applyAlignment="1">
      <alignment horizontal="left" vertical="center"/>
    </xf>
    <xf numFmtId="0" fontId="22" fillId="8" borderId="11" xfId="0" applyFont="1" applyFill="1" applyBorder="1" applyAlignment="1">
      <alignment horizontal="left" vertical="center"/>
    </xf>
    <xf numFmtId="0" fontId="0" fillId="8" borderId="11" xfId="0" applyFill="1" applyBorder="1" applyAlignment="1">
      <alignment horizontal="center" vertical="center"/>
    </xf>
    <xf numFmtId="0" fontId="22" fillId="8" borderId="10" xfId="0" applyFont="1" applyFill="1" applyBorder="1" applyAlignment="1">
      <alignment vertical="center"/>
    </xf>
    <xf numFmtId="0" fontId="22" fillId="8" borderId="10" xfId="0" applyFont="1" applyFill="1" applyBorder="1" applyAlignment="1">
      <alignment vertical="center" wrapText="1"/>
    </xf>
    <xf numFmtId="0" fontId="0" fillId="8" borderId="10" xfId="0" applyFill="1" applyBorder="1" applyAlignment="1">
      <alignment horizontal="center" vertical="center"/>
    </xf>
    <xf numFmtId="0" fontId="22" fillId="8" borderId="9" xfId="0" applyFont="1" applyFill="1" applyBorder="1" applyAlignment="1">
      <alignment vertical="center" wrapText="1"/>
    </xf>
    <xf numFmtId="0" fontId="61" fillId="0" borderId="17"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vertical="center"/>
    </xf>
    <xf numFmtId="0" fontId="22" fillId="0" borderId="16" xfId="0" applyFont="1" applyBorder="1" applyAlignment="1">
      <alignment vertical="center" wrapText="1"/>
    </xf>
    <xf numFmtId="0" fontId="62" fillId="0" borderId="17" xfId="0" applyFont="1" applyBorder="1" applyAlignment="1">
      <alignment horizontal="left" vertical="center" wrapText="1"/>
    </xf>
    <xf numFmtId="0" fontId="62" fillId="0" borderId="16" xfId="0" applyFont="1" applyBorder="1" applyAlignment="1">
      <alignment vertical="center"/>
    </xf>
    <xf numFmtId="0" fontId="64" fillId="0" borderId="1" xfId="0" applyFont="1" applyBorder="1" applyAlignment="1">
      <alignment horizontal="left" vertical="center"/>
    </xf>
    <xf numFmtId="0" fontId="64" fillId="0" borderId="16" xfId="0" applyFont="1" applyBorder="1" applyAlignment="1">
      <alignment horizontal="left" vertical="center"/>
    </xf>
    <xf numFmtId="0" fontId="61" fillId="0" borderId="1" xfId="0" applyFont="1" applyBorder="1" applyAlignment="1">
      <alignment horizontal="center" vertical="center"/>
    </xf>
    <xf numFmtId="0" fontId="22" fillId="0" borderId="1" xfId="0" applyFont="1" applyBorder="1" applyAlignment="1">
      <alignment vertical="center"/>
    </xf>
    <xf numFmtId="0" fontId="62" fillId="0" borderId="1" xfId="0" applyFont="1" applyBorder="1" applyAlignment="1">
      <alignment vertical="top"/>
    </xf>
    <xf numFmtId="0" fontId="62" fillId="0" borderId="16" xfId="0" applyFont="1" applyBorder="1" applyAlignment="1">
      <alignment vertical="top"/>
    </xf>
    <xf numFmtId="0" fontId="62" fillId="0" borderId="11" xfId="0" applyFont="1" applyBorder="1" applyAlignment="1">
      <alignment vertical="center"/>
    </xf>
    <xf numFmtId="0" fontId="62" fillId="0" borderId="9" xfId="0" applyFont="1" applyBorder="1" applyAlignment="1">
      <alignment horizontal="center" vertical="center"/>
    </xf>
    <xf numFmtId="0" fontId="62" fillId="0" borderId="12" xfId="0" applyFont="1" applyBorder="1" applyAlignment="1">
      <alignment vertical="center"/>
    </xf>
    <xf numFmtId="0" fontId="62" fillId="0" borderId="11" xfId="0" applyFont="1" applyBorder="1" applyAlignment="1">
      <alignment horizontal="left" vertical="center"/>
    </xf>
    <xf numFmtId="0" fontId="62" fillId="0" borderId="9" xfId="0" applyFont="1" applyBorder="1" applyAlignment="1">
      <alignment vertical="center" wrapText="1"/>
    </xf>
    <xf numFmtId="0" fontId="62" fillId="0" borderId="11" xfId="0" applyFont="1" applyBorder="1" applyAlignment="1">
      <alignment horizontal="center" vertical="center" wrapText="1"/>
    </xf>
    <xf numFmtId="0" fontId="62" fillId="0" borderId="9" xfId="0" applyFont="1" applyBorder="1" applyAlignment="1">
      <alignment vertical="center"/>
    </xf>
    <xf numFmtId="0" fontId="64" fillId="0" borderId="10" xfId="0" applyFont="1" applyBorder="1" applyAlignment="1">
      <alignment vertical="center"/>
    </xf>
    <xf numFmtId="0" fontId="64" fillId="0" borderId="9" xfId="0" applyFont="1" applyBorder="1" applyAlignment="1">
      <alignment vertical="center"/>
    </xf>
    <xf numFmtId="0" fontId="61" fillId="0" borderId="10" xfId="0" applyFont="1" applyBorder="1" applyAlignment="1">
      <alignment horizontal="center" vertical="center"/>
    </xf>
    <xf numFmtId="0" fontId="22" fillId="0" borderId="10" xfId="0" applyFont="1" applyBorder="1" applyAlignment="1">
      <alignment vertical="center"/>
    </xf>
    <xf numFmtId="0" fontId="62" fillId="0" borderId="10" xfId="0" applyFont="1" applyBorder="1" applyAlignment="1">
      <alignment vertical="top"/>
    </xf>
    <xf numFmtId="0" fontId="62" fillId="0" borderId="9" xfId="0" applyFont="1" applyBorder="1" applyAlignment="1">
      <alignment vertical="top"/>
    </xf>
    <xf numFmtId="0" fontId="22" fillId="8" borderId="14" xfId="0" applyFont="1" applyFill="1" applyBorder="1" applyAlignment="1">
      <alignment vertical="center"/>
    </xf>
    <xf numFmtId="0" fontId="22" fillId="8" borderId="13" xfId="0" applyFont="1" applyFill="1" applyBorder="1" applyAlignment="1">
      <alignment horizontal="center" vertical="center"/>
    </xf>
    <xf numFmtId="0" fontId="22" fillId="8" borderId="15" xfId="0" applyFont="1" applyFill="1" applyBorder="1" applyAlignment="1">
      <alignment vertical="center"/>
    </xf>
    <xf numFmtId="0" fontId="22" fillId="8" borderId="14" xfId="0" applyFont="1" applyFill="1" applyBorder="1" applyAlignment="1">
      <alignment horizontal="left" vertical="center"/>
    </xf>
    <xf numFmtId="0" fontId="22" fillId="8" borderId="13" xfId="0" applyFont="1" applyFill="1" applyBorder="1" applyAlignment="1">
      <alignment vertical="center" wrapText="1"/>
    </xf>
    <xf numFmtId="0" fontId="22" fillId="8" borderId="14" xfId="0" applyFont="1" applyFill="1" applyBorder="1" applyAlignment="1">
      <alignment horizontal="center" vertical="center" wrapText="1"/>
    </xf>
    <xf numFmtId="0" fontId="0" fillId="8" borderId="13" xfId="0" applyFill="1" applyBorder="1" applyAlignment="1">
      <alignment vertical="center"/>
    </xf>
    <xf numFmtId="0" fontId="22" fillId="8" borderId="132" xfId="0" applyFont="1" applyFill="1" applyBorder="1" applyAlignment="1">
      <alignment horizontal="left" vertical="center"/>
    </xf>
    <xf numFmtId="0" fontId="0" fillId="8" borderId="133" xfId="0" applyFill="1" applyBorder="1" applyAlignment="1">
      <alignment horizontal="center" vertical="center"/>
    </xf>
    <xf numFmtId="0" fontId="22" fillId="8" borderId="134" xfId="0" applyFont="1" applyFill="1" applyBorder="1" applyAlignment="1">
      <alignment vertical="center"/>
    </xf>
    <xf numFmtId="0" fontId="0" fillId="8" borderId="134" xfId="0" applyFill="1" applyBorder="1" applyAlignment="1">
      <alignment vertical="center"/>
    </xf>
    <xf numFmtId="0" fontId="0" fillId="8" borderId="134" xfId="0" applyFill="1" applyBorder="1" applyAlignment="1">
      <alignment horizontal="center" vertical="center"/>
    </xf>
    <xf numFmtId="0" fontId="0" fillId="8" borderId="135" xfId="0" applyFill="1" applyBorder="1" applyAlignment="1">
      <alignment vertical="center"/>
    </xf>
    <xf numFmtId="0" fontId="22" fillId="8" borderId="1" xfId="0" applyFont="1" applyFill="1" applyBorder="1" applyAlignment="1">
      <alignment vertical="top"/>
    </xf>
    <xf numFmtId="0" fontId="22" fillId="8" borderId="13" xfId="0" applyFont="1" applyFill="1" applyBorder="1" applyAlignment="1">
      <alignment vertical="top"/>
    </xf>
    <xf numFmtId="0" fontId="61" fillId="8" borderId="14" xfId="0" applyFont="1" applyFill="1" applyBorder="1" applyAlignment="1">
      <alignment horizontal="center" vertical="center"/>
    </xf>
    <xf numFmtId="0" fontId="21" fillId="8" borderId="15" xfId="0" applyFont="1" applyFill="1" applyBorder="1" applyAlignment="1">
      <alignment vertical="center"/>
    </xf>
    <xf numFmtId="0" fontId="0" fillId="8" borderId="140" xfId="0" applyFill="1" applyBorder="1" applyAlignment="1">
      <alignment horizontal="left" vertical="center"/>
    </xf>
    <xf numFmtId="0" fontId="0" fillId="8" borderId="141" xfId="0" applyFill="1" applyBorder="1" applyAlignment="1">
      <alignment horizontal="left" vertical="center"/>
    </xf>
    <xf numFmtId="0" fontId="0" fillId="8" borderId="0" xfId="0" applyFill="1" applyAlignment="1">
      <alignment horizontal="center" vertical="center"/>
    </xf>
    <xf numFmtId="0" fontId="22" fillId="8" borderId="0" xfId="0" applyFont="1" applyFill="1" applyAlignment="1">
      <alignment vertical="center"/>
    </xf>
    <xf numFmtId="0" fontId="22" fillId="8" borderId="0" xfId="0" applyFont="1" applyFill="1" applyAlignment="1">
      <alignment vertical="top"/>
    </xf>
    <xf numFmtId="0" fontId="0" fillId="8" borderId="143" xfId="0" applyFill="1" applyBorder="1" applyAlignment="1">
      <alignment vertical="center"/>
    </xf>
    <xf numFmtId="0" fontId="0" fillId="8" borderId="144" xfId="0" applyFill="1" applyBorder="1" applyAlignment="1">
      <alignment vertical="center"/>
    </xf>
    <xf numFmtId="0" fontId="22" fillId="8" borderId="14" xfId="0" applyFont="1" applyFill="1" applyBorder="1" applyAlignment="1">
      <alignment vertical="top"/>
    </xf>
    <xf numFmtId="0" fontId="22" fillId="8" borderId="11" xfId="0" applyFont="1" applyFill="1" applyBorder="1" applyAlignment="1">
      <alignment vertical="center"/>
    </xf>
    <xf numFmtId="0" fontId="22" fillId="8" borderId="9" xfId="0" applyFont="1" applyFill="1" applyBorder="1" applyAlignment="1">
      <alignment horizontal="center" vertical="center"/>
    </xf>
    <xf numFmtId="0" fontId="22" fillId="8" borderId="12" xfId="0" applyFont="1" applyFill="1" applyBorder="1" applyAlignment="1">
      <alignment vertical="center"/>
    </xf>
    <xf numFmtId="0" fontId="22" fillId="8" borderId="11" xfId="0" applyFont="1" applyFill="1" applyBorder="1" applyAlignment="1">
      <alignment horizontal="center" vertical="center" wrapText="1"/>
    </xf>
    <xf numFmtId="0" fontId="0" fillId="8" borderId="9" xfId="0" applyFill="1" applyBorder="1" applyAlignment="1">
      <alignment vertical="center"/>
    </xf>
    <xf numFmtId="0" fontId="0" fillId="8" borderId="10" xfId="0" applyFill="1" applyBorder="1" applyAlignment="1">
      <alignment vertical="center"/>
    </xf>
    <xf numFmtId="0" fontId="22" fillId="8" borderId="11" xfId="0" applyFont="1" applyFill="1" applyBorder="1" applyAlignment="1">
      <alignment vertical="top"/>
    </xf>
    <xf numFmtId="0" fontId="22" fillId="8" borderId="10" xfId="0" applyFont="1" applyFill="1" applyBorder="1" applyAlignment="1">
      <alignment vertical="top"/>
    </xf>
    <xf numFmtId="0" fontId="22" fillId="8" borderId="9" xfId="0" applyFont="1" applyFill="1" applyBorder="1" applyAlignment="1">
      <alignment vertical="top"/>
    </xf>
    <xf numFmtId="0" fontId="23"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vertical="center"/>
    </xf>
    <xf numFmtId="0" fontId="22" fillId="0" borderId="0" xfId="0" applyFont="1"/>
    <xf numFmtId="0" fontId="0" fillId="0" borderId="0" xfId="0" applyAlignment="1">
      <alignment horizontal="center" vertical="center"/>
    </xf>
    <xf numFmtId="0" fontId="0" fillId="0" borderId="0" xfId="0" applyAlignment="1">
      <alignment horizontal="left" vertical="center"/>
    </xf>
    <xf numFmtId="0" fontId="22" fillId="0" borderId="0" xfId="0" applyFont="1" applyAlignment="1">
      <alignment vertical="top"/>
    </xf>
    <xf numFmtId="0" fontId="22" fillId="0" borderId="0" xfId="0" applyFont="1" applyAlignment="1">
      <alignment vertical="center" wrapText="1"/>
    </xf>
    <xf numFmtId="0" fontId="22" fillId="0" borderId="10" xfId="0" applyFont="1" applyBorder="1" applyAlignment="1">
      <alignment vertical="top"/>
    </xf>
    <xf numFmtId="0" fontId="22" fillId="0" borderId="10" xfId="0" applyFont="1" applyBorder="1" applyAlignment="1">
      <alignment horizontal="left" vertical="center"/>
    </xf>
    <xf numFmtId="0" fontId="22" fillId="0" borderId="1" xfId="0" applyFont="1" applyBorder="1" applyAlignment="1">
      <alignment horizontal="lef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3" applyFont="1" applyFill="1" applyAlignment="1">
      <alignment horizontal="left" vertical="center" wrapText="1"/>
    </xf>
    <xf numFmtId="0" fontId="3" fillId="2" borderId="13" xfId="3" applyFont="1" applyFill="1" applyBorder="1" applyAlignment="1">
      <alignment horizontal="left" vertical="center" wrapText="1"/>
    </xf>
    <xf numFmtId="0" fontId="3" fillId="2" borderId="17" xfId="1" applyFont="1" applyFill="1" applyBorder="1" applyAlignment="1">
      <alignment vertical="center"/>
    </xf>
    <xf numFmtId="0" fontId="3" fillId="2" borderId="1" xfId="1" applyFont="1" applyFill="1" applyBorder="1" applyAlignment="1">
      <alignment vertical="center"/>
    </xf>
    <xf numFmtId="0" fontId="3" fillId="2" borderId="16" xfId="1" applyFont="1" applyFill="1" applyBorder="1" applyAlignment="1">
      <alignmen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3" fillId="2" borderId="17"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49" fontId="3" fillId="2" borderId="8"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3" xfId="1" applyNumberFormat="1" applyFont="1" applyFill="1" applyBorder="1" applyAlignment="1">
      <alignment horizontal="center" vertical="center"/>
    </xf>
    <xf numFmtId="49" fontId="3" fillId="2" borderId="2" xfId="1" applyNumberFormat="1" applyFont="1" applyFill="1" applyBorder="1" applyAlignment="1">
      <alignment horizontal="center" vertical="center"/>
    </xf>
    <xf numFmtId="49" fontId="3" fillId="2" borderId="2" xfId="1" applyNumberFormat="1" applyFont="1" applyFill="1" applyBorder="1" applyAlignment="1">
      <alignment horizontal="left" vertical="center"/>
    </xf>
    <xf numFmtId="0" fontId="3" fillId="2" borderId="25" xfId="3" applyFont="1" applyFill="1" applyBorder="1" applyAlignment="1">
      <alignment horizontal="center" vertical="center"/>
    </xf>
    <xf numFmtId="49" fontId="3" fillId="2"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4" xfId="3" applyFont="1" applyFill="1" applyBorder="1" applyAlignment="1">
      <alignment horizontal="left" vertical="center" wrapText="1"/>
    </xf>
    <xf numFmtId="49" fontId="3" fillId="0" borderId="8" xfId="3" applyNumberFormat="1" applyFont="1" applyBorder="1" applyAlignment="1">
      <alignment horizontal="left" vertical="center"/>
    </xf>
    <xf numFmtId="49" fontId="3" fillId="0" borderId="3" xfId="3" applyNumberFormat="1" applyFont="1" applyBorder="1" applyAlignment="1">
      <alignment horizontal="left" vertical="center"/>
    </xf>
    <xf numFmtId="49" fontId="3" fillId="0" borderId="2" xfId="3" applyNumberFormat="1" applyFont="1" applyBorder="1" applyAlignment="1">
      <alignment horizontal="left" vertical="center"/>
    </xf>
    <xf numFmtId="0" fontId="3" fillId="2" borderId="18" xfId="1" applyFont="1" applyFill="1" applyBorder="1" applyAlignment="1">
      <alignment horizontal="center" vertical="center" textRotation="255"/>
    </xf>
    <xf numFmtId="0" fontId="3" fillId="2" borderId="15" xfId="2" applyFont="1" applyFill="1" applyBorder="1" applyAlignment="1">
      <alignment horizontal="center" vertical="center" textRotation="255"/>
    </xf>
    <xf numFmtId="0" fontId="3" fillId="2" borderId="24" xfId="1" applyFont="1" applyFill="1" applyBorder="1" applyAlignment="1">
      <alignment horizontal="left" vertical="center"/>
    </xf>
    <xf numFmtId="0" fontId="3" fillId="2" borderId="23" xfId="1" applyFont="1" applyFill="1" applyBorder="1" applyAlignment="1">
      <alignment horizontal="left" vertical="center"/>
    </xf>
    <xf numFmtId="0" fontId="3" fillId="2" borderId="22" xfId="1" applyFont="1" applyFill="1" applyBorder="1" applyAlignment="1">
      <alignment horizontal="left" vertical="center"/>
    </xf>
    <xf numFmtId="0" fontId="5" fillId="2" borderId="21"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6" xfId="1" applyFont="1" applyFill="1" applyBorder="1" applyAlignment="1">
      <alignment horizontal="left" vertical="center"/>
    </xf>
    <xf numFmtId="0" fontId="3" fillId="2" borderId="14"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7" xfId="3" applyFont="1" applyFill="1" applyBorder="1" applyAlignment="1">
      <alignment horizontal="center" vertical="center" wrapText="1"/>
    </xf>
    <xf numFmtId="0" fontId="3" fillId="2" borderId="11"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7" xfId="1" applyFont="1" applyFill="1" applyBorder="1" applyAlignment="1">
      <alignment horizontal="left" vertical="center"/>
    </xf>
    <xf numFmtId="0" fontId="3" fillId="2" borderId="14" xfId="3" applyFont="1" applyFill="1" applyBorder="1" applyAlignment="1">
      <alignment horizontal="left" vertical="top" wrapText="1"/>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0" fontId="3" fillId="2" borderId="17"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9" xfId="1" applyFont="1" applyFill="1" applyBorder="1" applyAlignment="1">
      <alignment horizontal="center" vertical="center" wrapText="1"/>
    </xf>
    <xf numFmtId="31" fontId="3" fillId="2" borderId="1" xfId="1" applyNumberFormat="1" applyFont="1" applyFill="1" applyBorder="1" applyAlignment="1">
      <alignment horizontal="left" vertical="center"/>
    </xf>
    <xf numFmtId="0" fontId="3" fillId="2" borderId="21"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xf>
    <xf numFmtId="0" fontId="3" fillId="3" borderId="8" xfId="1" applyFont="1" applyFill="1" applyBorder="1" applyAlignment="1">
      <alignment horizontal="center" vertical="center"/>
    </xf>
    <xf numFmtId="0" fontId="3" fillId="3" borderId="2"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176" fontId="3" fillId="2" borderId="8"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0" fontId="3" fillId="2" borderId="8"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3" applyFont="1" applyFill="1" applyBorder="1" applyAlignment="1">
      <alignment horizontal="center" vertical="top" wrapText="1"/>
    </xf>
    <xf numFmtId="0" fontId="3" fillId="2" borderId="2" xfId="3" applyFont="1" applyFill="1" applyBorder="1" applyAlignment="1">
      <alignment horizontal="center" vertical="top" wrapText="1"/>
    </xf>
    <xf numFmtId="0" fontId="3" fillId="2" borderId="18" xfId="2" applyFont="1" applyFill="1" applyBorder="1" applyAlignment="1">
      <alignment horizontal="center" vertical="center" textRotation="255" wrapText="1"/>
    </xf>
    <xf numFmtId="0" fontId="3" fillId="2" borderId="15" xfId="2" applyFont="1" applyFill="1" applyBorder="1" applyAlignment="1">
      <alignment horizontal="center" vertical="center" textRotation="255" wrapText="1"/>
    </xf>
    <xf numFmtId="0" fontId="3" fillId="2" borderId="12" xfId="2" applyFont="1" applyFill="1" applyBorder="1" applyAlignment="1">
      <alignment horizontal="center" vertical="center" textRotation="255" wrapText="1"/>
    </xf>
    <xf numFmtId="0" fontId="3" fillId="2" borderId="17"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10" fillId="2" borderId="1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3" fillId="2" borderId="16"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7" xfId="1" applyFont="1" applyFill="1" applyBorder="1" applyAlignment="1">
      <alignment horizontal="center" vertical="center" textRotation="255" wrapText="1"/>
    </xf>
    <xf numFmtId="0" fontId="3" fillId="2" borderId="1" xfId="1" applyFont="1" applyFill="1" applyBorder="1" applyAlignment="1">
      <alignment horizontal="center" vertical="center" textRotation="255" wrapText="1"/>
    </xf>
    <xf numFmtId="0" fontId="3" fillId="2" borderId="16" xfId="1" applyFont="1" applyFill="1" applyBorder="1" applyAlignment="1">
      <alignment horizontal="center" vertical="center" textRotation="255" wrapText="1"/>
    </xf>
    <xf numFmtId="0" fontId="3" fillId="2" borderId="14"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3" xfId="1" applyFont="1" applyFill="1" applyBorder="1" applyAlignment="1">
      <alignment horizontal="center" vertical="center" textRotation="255" wrapText="1"/>
    </xf>
    <xf numFmtId="0" fontId="3" fillId="2" borderId="11"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11"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41" fillId="0" borderId="0" xfId="10" applyFont="1" applyAlignment="1">
      <alignment horizontal="justify" vertical="top" wrapText="1"/>
    </xf>
    <xf numFmtId="0" fontId="56" fillId="2" borderId="88" xfId="10" applyFont="1" applyFill="1" applyBorder="1" applyAlignment="1">
      <alignment horizontal="center" vertical="center" wrapText="1"/>
    </xf>
    <xf numFmtId="0" fontId="56" fillId="2" borderId="89" xfId="10" applyFont="1" applyFill="1" applyBorder="1" applyAlignment="1">
      <alignment horizontal="center" vertical="center" wrapText="1"/>
    </xf>
    <xf numFmtId="0" fontId="56" fillId="2" borderId="116" xfId="10" applyFont="1" applyFill="1" applyBorder="1" applyAlignment="1">
      <alignment horizontal="center" vertical="center" wrapText="1"/>
    </xf>
    <xf numFmtId="0" fontId="57" fillId="2" borderId="118" xfId="10" applyFont="1" applyFill="1" applyBorder="1" applyAlignment="1">
      <alignment horizontal="center" vertical="center" wrapText="1"/>
    </xf>
    <xf numFmtId="0" fontId="57" fillId="2" borderId="89" xfId="10" applyFont="1" applyFill="1" applyBorder="1" applyAlignment="1">
      <alignment horizontal="center" vertical="center" wrapText="1"/>
    </xf>
    <xf numFmtId="0" fontId="57" fillId="2" borderId="102" xfId="10" applyFont="1" applyFill="1" applyBorder="1" applyAlignment="1">
      <alignment horizontal="center" vertical="center" wrapText="1"/>
    </xf>
    <xf numFmtId="0" fontId="57" fillId="2" borderId="90" xfId="10" applyFont="1" applyFill="1" applyBorder="1" applyAlignment="1">
      <alignment horizontal="center" vertical="center" wrapText="1"/>
    </xf>
    <xf numFmtId="0" fontId="57" fillId="2" borderId="119" xfId="10" applyFont="1" applyFill="1" applyBorder="1" applyAlignment="1">
      <alignment horizontal="center" vertical="center" wrapText="1"/>
    </xf>
    <xf numFmtId="0" fontId="57" fillId="2" borderId="120" xfId="10" applyFont="1" applyFill="1" applyBorder="1" applyAlignment="1">
      <alignment horizontal="center" vertical="center" wrapText="1"/>
    </xf>
    <xf numFmtId="0" fontId="57" fillId="2" borderId="121" xfId="10" applyFont="1" applyFill="1" applyBorder="1" applyAlignment="1">
      <alignment horizontal="center" vertical="center" wrapText="1"/>
    </xf>
    <xf numFmtId="0" fontId="57" fillId="2" borderId="122" xfId="10" applyFont="1" applyFill="1" applyBorder="1" applyAlignment="1">
      <alignment horizontal="left" vertical="center" wrapText="1"/>
    </xf>
    <xf numFmtId="0" fontId="57" fillId="2" borderId="120" xfId="10" applyFont="1" applyFill="1" applyBorder="1" applyAlignment="1">
      <alignment horizontal="left" vertical="center" wrapText="1"/>
    </xf>
    <xf numFmtId="0" fontId="57" fillId="2" borderId="123" xfId="10" applyFont="1" applyFill="1" applyBorder="1" applyAlignment="1">
      <alignment horizontal="left" vertical="center" wrapText="1"/>
    </xf>
    <xf numFmtId="0" fontId="56" fillId="2" borderId="107" xfId="10" applyFont="1" applyFill="1" applyBorder="1" applyAlignment="1">
      <alignment horizontal="left" vertical="top" wrapText="1"/>
    </xf>
    <xf numFmtId="0" fontId="56" fillId="2" borderId="117" xfId="10" applyFont="1" applyFill="1" applyBorder="1" applyAlignment="1">
      <alignment horizontal="left" vertical="top" wrapText="1"/>
    </xf>
    <xf numFmtId="0" fontId="57" fillId="2" borderId="88" xfId="10" applyFont="1" applyFill="1" applyBorder="1" applyAlignment="1">
      <alignment horizontal="center" vertical="center" wrapText="1"/>
    </xf>
    <xf numFmtId="0" fontId="56" fillId="2" borderId="106" xfId="10" applyFont="1" applyFill="1" applyBorder="1" applyAlignment="1">
      <alignment horizontal="center" vertical="center" textRotation="255" wrapText="1"/>
    </xf>
    <xf numFmtId="0" fontId="56" fillId="2" borderId="107" xfId="10" applyFont="1" applyFill="1" applyBorder="1" applyAlignment="1">
      <alignment horizontal="center" vertical="center" textRotation="255" wrapText="1"/>
    </xf>
    <xf numFmtId="0" fontId="56" fillId="2" borderId="17" xfId="10" applyFont="1" applyFill="1" applyBorder="1" applyAlignment="1">
      <alignment horizontal="left" vertical="center" wrapText="1"/>
    </xf>
    <xf numFmtId="0" fontId="56" fillId="2" borderId="1" xfId="10" applyFont="1" applyFill="1" applyBorder="1" applyAlignment="1">
      <alignment horizontal="left" vertical="center" wrapText="1"/>
    </xf>
    <xf numFmtId="0" fontId="56" fillId="2" borderId="16" xfId="10" applyFont="1" applyFill="1" applyBorder="1" applyAlignment="1">
      <alignment horizontal="left" vertical="center" wrapText="1"/>
    </xf>
    <xf numFmtId="0" fontId="57" fillId="2" borderId="17" xfId="10" applyFont="1" applyFill="1" applyBorder="1" applyAlignment="1">
      <alignment horizontal="center" vertical="center" wrapText="1"/>
    </xf>
    <xf numFmtId="0" fontId="57" fillId="2" borderId="16" xfId="10" applyFont="1" applyFill="1" applyBorder="1" applyAlignment="1">
      <alignment horizontal="center" vertical="center" wrapText="1"/>
    </xf>
    <xf numFmtId="0" fontId="57" fillId="2" borderId="14" xfId="10" applyFont="1" applyFill="1" applyBorder="1" applyAlignment="1">
      <alignment horizontal="center" vertical="center" wrapText="1"/>
    </xf>
    <xf numFmtId="0" fontId="57" fillId="2" borderId="13" xfId="10" applyFont="1" applyFill="1" applyBorder="1" applyAlignment="1">
      <alignment horizontal="center" vertical="center" wrapText="1"/>
    </xf>
    <xf numFmtId="0" fontId="58" fillId="2" borderId="17" xfId="10" applyFont="1" applyFill="1" applyBorder="1" applyAlignment="1">
      <alignment horizontal="center" vertical="center" wrapText="1"/>
    </xf>
    <xf numFmtId="0" fontId="58" fillId="2" borderId="1" xfId="10" applyFont="1" applyFill="1" applyBorder="1" applyAlignment="1">
      <alignment horizontal="center" vertical="center" wrapText="1"/>
    </xf>
    <xf numFmtId="0" fontId="56" fillId="2" borderId="8" xfId="10" applyFont="1" applyFill="1" applyBorder="1" applyAlignment="1">
      <alignment horizontal="left" vertical="center" wrapText="1"/>
    </xf>
    <xf numFmtId="0" fontId="56" fillId="2" borderId="3" xfId="10" applyFont="1" applyFill="1" applyBorder="1" applyAlignment="1">
      <alignment horizontal="left" vertical="center" wrapText="1"/>
    </xf>
    <xf numFmtId="0" fontId="56" fillId="2" borderId="2" xfId="10" applyFont="1" applyFill="1" applyBorder="1" applyAlignment="1">
      <alignment horizontal="left" vertical="center" wrapText="1"/>
    </xf>
    <xf numFmtId="0" fontId="57" fillId="2" borderId="14" xfId="10" applyFont="1" applyFill="1" applyBorder="1" applyAlignment="1">
      <alignment horizontal="left" vertical="center" wrapText="1"/>
    </xf>
    <xf numFmtId="0" fontId="57" fillId="2" borderId="0" xfId="10" applyFont="1" applyFill="1" applyAlignment="1">
      <alignment horizontal="left" vertical="center" wrapText="1"/>
    </xf>
    <xf numFmtId="0" fontId="57" fillId="2" borderId="39" xfId="10" applyFont="1" applyFill="1" applyBorder="1" applyAlignment="1">
      <alignment horizontal="left" vertical="center" wrapText="1"/>
    </xf>
    <xf numFmtId="0" fontId="57" fillId="7" borderId="8" xfId="10" applyFont="1" applyFill="1" applyBorder="1" applyAlignment="1">
      <alignment horizontal="left" vertical="center" wrapText="1"/>
    </xf>
    <xf numFmtId="0" fontId="57" fillId="7" borderId="3" xfId="10" applyFont="1" applyFill="1" applyBorder="1" applyAlignment="1">
      <alignment horizontal="left" vertical="center" wrapText="1"/>
    </xf>
    <xf numFmtId="0" fontId="57" fillId="7" borderId="2" xfId="10" applyFont="1" applyFill="1" applyBorder="1" applyAlignment="1">
      <alignment horizontal="left" vertical="center" wrapText="1"/>
    </xf>
    <xf numFmtId="0" fontId="57" fillId="2" borderId="78" xfId="10" applyFont="1" applyFill="1" applyBorder="1" applyAlignment="1">
      <alignment horizontal="center" vertical="center" wrapText="1"/>
    </xf>
    <xf numFmtId="0" fontId="57" fillId="2" borderId="0" xfId="10" applyFont="1" applyFill="1" applyAlignment="1">
      <alignment horizontal="center" vertical="center" wrapText="1"/>
    </xf>
    <xf numFmtId="0" fontId="57" fillId="2" borderId="98" xfId="10" applyFont="1" applyFill="1" applyBorder="1" applyAlignment="1">
      <alignment horizontal="center" vertical="center" wrapText="1"/>
    </xf>
    <xf numFmtId="0" fontId="57" fillId="2" borderId="100" xfId="10" applyFont="1" applyFill="1" applyBorder="1" applyAlignment="1">
      <alignment horizontal="center" vertical="center" wrapText="1"/>
    </xf>
    <xf numFmtId="0" fontId="57" fillId="2" borderId="99" xfId="10" applyFont="1" applyFill="1" applyBorder="1" applyAlignment="1">
      <alignment horizontal="center" vertical="center" wrapText="1"/>
    </xf>
    <xf numFmtId="0" fontId="57" fillId="2" borderId="116" xfId="10" applyFont="1" applyFill="1" applyBorder="1" applyAlignment="1">
      <alignment horizontal="center" vertical="center" wrapText="1"/>
    </xf>
    <xf numFmtId="176" fontId="56" fillId="2" borderId="11" xfId="10" applyNumberFormat="1" applyFont="1" applyFill="1" applyBorder="1" applyAlignment="1">
      <alignment horizontal="left" vertical="center" wrapText="1" indent="1"/>
    </xf>
    <xf numFmtId="176" fontId="56" fillId="2" borderId="10" xfId="10" applyNumberFormat="1" applyFont="1" applyFill="1" applyBorder="1" applyAlignment="1">
      <alignment horizontal="left" vertical="center" wrapText="1" indent="1"/>
    </xf>
    <xf numFmtId="176" fontId="56" fillId="2" borderId="0" xfId="10" applyNumberFormat="1" applyFont="1" applyFill="1" applyAlignment="1">
      <alignment horizontal="left" vertical="center" wrapText="1" indent="1"/>
    </xf>
    <xf numFmtId="176" fontId="56" fillId="2" borderId="13" xfId="10" applyNumberFormat="1" applyFont="1" applyFill="1" applyBorder="1" applyAlignment="1">
      <alignment horizontal="left" vertical="center" wrapText="1" indent="1"/>
    </xf>
    <xf numFmtId="0" fontId="41" fillId="0" borderId="108" xfId="10" applyFont="1" applyBorder="1" applyAlignment="1">
      <alignment horizontal="center" vertical="center" wrapText="1"/>
    </xf>
    <xf numFmtId="0" fontId="35" fillId="0" borderId="10" xfId="10" applyFont="1" applyBorder="1" applyAlignment="1">
      <alignment horizontal="center" vertical="center" wrapText="1"/>
    </xf>
    <xf numFmtId="0" fontId="35" fillId="0" borderId="8" xfId="10" applyFont="1" applyBorder="1" applyAlignment="1">
      <alignment horizontal="center" vertical="center" wrapText="1"/>
    </xf>
    <xf numFmtId="0" fontId="35" fillId="0" borderId="3" xfId="10" applyFont="1" applyBorder="1" applyAlignment="1">
      <alignment horizontal="center" vertical="center" wrapText="1"/>
    </xf>
    <xf numFmtId="0" fontId="35" fillId="0" borderId="41" xfId="10" applyFont="1" applyBorder="1" applyAlignment="1">
      <alignment horizontal="center" vertical="center" wrapText="1"/>
    </xf>
    <xf numFmtId="0" fontId="35" fillId="0" borderId="109" xfId="10" applyFont="1" applyBorder="1" applyAlignment="1">
      <alignment horizontal="center" vertical="center" wrapText="1"/>
    </xf>
    <xf numFmtId="0" fontId="35" fillId="0" borderId="16" xfId="10" applyFont="1" applyBorder="1" applyAlignment="1">
      <alignment horizontal="center" vertical="center" wrapText="1"/>
    </xf>
    <xf numFmtId="0" fontId="35" fillId="0" borderId="96" xfId="10" applyFont="1" applyBorder="1" applyAlignment="1">
      <alignment horizontal="center" vertical="center" wrapText="1"/>
    </xf>
    <xf numFmtId="0" fontId="35" fillId="0" borderId="13" xfId="10" applyFont="1" applyBorder="1" applyAlignment="1">
      <alignment horizontal="center" vertical="center" wrapText="1"/>
    </xf>
    <xf numFmtId="0" fontId="35" fillId="0" borderId="108" xfId="10" applyFont="1" applyBorder="1" applyAlignment="1">
      <alignment horizontal="center" vertical="center" wrapText="1"/>
    </xf>
    <xf numFmtId="0" fontId="35" fillId="0" borderId="9" xfId="10" applyFont="1" applyBorder="1" applyAlignment="1">
      <alignment horizontal="center" vertical="center" wrapText="1"/>
    </xf>
    <xf numFmtId="0" fontId="52" fillId="0" borderId="8" xfId="10" applyFont="1" applyBorder="1" applyAlignment="1">
      <alignment horizontal="center" vertical="center" wrapText="1"/>
    </xf>
    <xf numFmtId="0" fontId="52" fillId="0" borderId="3" xfId="10" applyFont="1" applyBorder="1" applyAlignment="1">
      <alignment horizontal="center" vertical="center" wrapText="1"/>
    </xf>
    <xf numFmtId="0" fontId="60" fillId="0" borderId="17" xfId="10" applyFont="1" applyBorder="1" applyAlignment="1">
      <alignment horizontal="center" vertical="center" wrapText="1"/>
    </xf>
    <xf numFmtId="0" fontId="60" fillId="0" borderId="1" xfId="10" applyFont="1" applyBorder="1" applyAlignment="1">
      <alignment horizontal="center" vertical="center" wrapText="1"/>
    </xf>
    <xf numFmtId="0" fontId="60" fillId="0" borderId="11" xfId="10" applyFont="1" applyBorder="1" applyAlignment="1">
      <alignment horizontal="center" vertical="center" wrapText="1"/>
    </xf>
    <xf numFmtId="0" fontId="60" fillId="0" borderId="10" xfId="10" applyFont="1" applyBorder="1" applyAlignment="1">
      <alignment horizontal="center" vertical="center" wrapText="1"/>
    </xf>
    <xf numFmtId="0" fontId="41" fillId="0" borderId="110" xfId="10" applyFont="1" applyBorder="1" applyAlignment="1">
      <alignment horizontal="center" vertical="center" wrapText="1"/>
    </xf>
    <xf numFmtId="0" fontId="41" fillId="0" borderId="111" xfId="10" applyFont="1" applyBorder="1" applyAlignment="1">
      <alignment horizontal="center" vertical="center" wrapText="1"/>
    </xf>
    <xf numFmtId="0" fontId="41" fillId="0" borderId="112" xfId="10" applyFont="1" applyBorder="1" applyAlignment="1">
      <alignment horizontal="center" vertical="center" wrapText="1"/>
    </xf>
    <xf numFmtId="0" fontId="41" fillId="0" borderId="113" xfId="10" applyFont="1" applyBorder="1" applyAlignment="1">
      <alignment horizontal="center" vertical="center" wrapText="1"/>
    </xf>
    <xf numFmtId="0" fontId="41" fillId="0" borderId="114" xfId="10" applyFont="1" applyBorder="1" applyAlignment="1">
      <alignment horizontal="center" vertical="center" wrapText="1"/>
    </xf>
    <xf numFmtId="0" fontId="41" fillId="0" borderId="115" xfId="10" applyFont="1" applyBorder="1" applyAlignment="1">
      <alignment horizontal="center" vertical="center" wrapText="1"/>
    </xf>
    <xf numFmtId="0" fontId="57" fillId="2" borderId="98" xfId="10" applyFont="1" applyFill="1" applyBorder="1" applyAlignment="1">
      <alignment horizontal="left" vertical="center" wrapText="1"/>
    </xf>
    <xf numFmtId="0" fontId="57" fillId="2" borderId="100" xfId="10" applyFont="1" applyFill="1" applyBorder="1" applyAlignment="1">
      <alignment horizontal="left" vertical="center" wrapText="1"/>
    </xf>
    <xf numFmtId="0" fontId="57" fillId="2" borderId="101" xfId="10" applyFont="1" applyFill="1" applyBorder="1" applyAlignment="1">
      <alignment horizontal="left" vertical="center" wrapText="1"/>
    </xf>
    <xf numFmtId="0" fontId="57" fillId="2" borderId="92" xfId="10" applyFont="1" applyFill="1" applyBorder="1" applyAlignment="1">
      <alignment horizontal="center" vertical="center" wrapText="1"/>
    </xf>
    <xf numFmtId="0" fontId="57" fillId="2" borderId="93" xfId="10" applyFont="1" applyFill="1" applyBorder="1" applyAlignment="1">
      <alignment horizontal="center" vertical="center" wrapText="1"/>
    </xf>
    <xf numFmtId="49" fontId="57" fillId="2" borderId="90" xfId="10" applyNumberFormat="1" applyFont="1" applyFill="1" applyBorder="1" applyAlignment="1">
      <alignment horizontal="left" vertical="center" wrapText="1"/>
    </xf>
    <xf numFmtId="49" fontId="57" fillId="2" borderId="89" xfId="10" applyNumberFormat="1" applyFont="1" applyFill="1" applyBorder="1" applyAlignment="1">
      <alignment horizontal="left" vertical="center" wrapText="1"/>
    </xf>
    <xf numFmtId="49" fontId="58" fillId="2" borderId="89" xfId="10" applyNumberFormat="1" applyFont="1" applyFill="1" applyBorder="1" applyAlignment="1">
      <alignment horizontal="right" vertical="center" wrapText="1"/>
    </xf>
    <xf numFmtId="49" fontId="57" fillId="2" borderId="3" xfId="10" applyNumberFormat="1" applyFont="1" applyFill="1" applyBorder="1" applyAlignment="1">
      <alignment horizontal="center" vertical="center" wrapText="1"/>
    </xf>
    <xf numFmtId="49" fontId="57" fillId="2" borderId="2" xfId="10" applyNumberFormat="1" applyFont="1" applyFill="1" applyBorder="1" applyAlignment="1">
      <alignment horizontal="center" vertical="center" wrapText="1"/>
    </xf>
    <xf numFmtId="0" fontId="57" fillId="2" borderId="8" xfId="10" applyFont="1" applyFill="1" applyBorder="1" applyAlignment="1">
      <alignment horizontal="center" vertical="center" wrapText="1"/>
    </xf>
    <xf numFmtId="0" fontId="57" fillId="2" borderId="2" xfId="10" applyFont="1" applyFill="1" applyBorder="1" applyAlignment="1">
      <alignment horizontal="center" vertical="center" wrapText="1"/>
    </xf>
    <xf numFmtId="49" fontId="57" fillId="2" borderId="91" xfId="10" applyNumberFormat="1" applyFont="1" applyFill="1" applyBorder="1" applyAlignment="1">
      <alignment horizontal="left" vertical="center" wrapText="1"/>
    </xf>
    <xf numFmtId="0" fontId="57" fillId="2" borderId="104" xfId="10" applyFont="1" applyFill="1" applyBorder="1" applyAlignment="1">
      <alignment horizontal="center" vertical="center" wrapText="1"/>
    </xf>
    <xf numFmtId="0" fontId="57" fillId="2" borderId="105" xfId="10" applyFont="1" applyFill="1" applyBorder="1" applyAlignment="1">
      <alignment horizontal="center" vertical="center" wrapText="1"/>
    </xf>
    <xf numFmtId="49" fontId="57" fillId="2" borderId="0" xfId="10" applyNumberFormat="1" applyFont="1" applyFill="1" applyAlignment="1">
      <alignment horizontal="left" vertical="center" wrapText="1"/>
    </xf>
    <xf numFmtId="49" fontId="57" fillId="2" borderId="39" xfId="10" applyNumberFormat="1" applyFont="1" applyFill="1" applyBorder="1" applyAlignment="1">
      <alignment horizontal="left" vertical="center" wrapText="1"/>
    </xf>
    <xf numFmtId="0" fontId="55" fillId="2" borderId="0" xfId="10" applyFont="1" applyFill="1" applyAlignment="1">
      <alignment horizontal="left" vertical="center"/>
    </xf>
    <xf numFmtId="0" fontId="56" fillId="2" borderId="34" xfId="10" applyFont="1" applyFill="1" applyBorder="1" applyAlignment="1">
      <alignment horizontal="center" vertical="center" textRotation="255" wrapText="1"/>
    </xf>
    <xf numFmtId="0" fontId="56" fillId="2" borderId="78" xfId="10" applyFont="1" applyFill="1" applyBorder="1" applyAlignment="1">
      <alignment horizontal="center" vertical="center" textRotation="255" wrapText="1"/>
    </xf>
    <xf numFmtId="0" fontId="56" fillId="2" borderId="103" xfId="10" applyFont="1" applyFill="1" applyBorder="1" applyAlignment="1">
      <alignment horizontal="center" vertical="center" textRotation="255" wrapText="1"/>
    </xf>
    <xf numFmtId="0" fontId="57" fillId="2" borderId="32" xfId="10" applyFont="1" applyFill="1" applyBorder="1" applyAlignment="1">
      <alignment horizontal="center" vertical="center"/>
    </xf>
    <xf numFmtId="0" fontId="57" fillId="2" borderId="30" xfId="10" applyFont="1" applyFill="1" applyBorder="1" applyAlignment="1">
      <alignment horizontal="center" vertical="center"/>
    </xf>
    <xf numFmtId="49" fontId="57" fillId="0" borderId="32" xfId="10" applyNumberFormat="1" applyFont="1" applyBorder="1" applyAlignment="1">
      <alignment horizontal="left" vertical="center"/>
    </xf>
    <xf numFmtId="49" fontId="57" fillId="0" borderId="30" xfId="10" applyNumberFormat="1" applyFont="1" applyBorder="1" applyAlignment="1">
      <alignment horizontal="left" vertical="center"/>
    </xf>
    <xf numFmtId="49" fontId="57" fillId="0" borderId="33" xfId="10" applyNumberFormat="1" applyFont="1" applyBorder="1" applyAlignment="1">
      <alignment horizontal="left" vertical="center"/>
    </xf>
    <xf numFmtId="0" fontId="57" fillId="2" borderId="90" xfId="10" applyFont="1" applyFill="1" applyBorder="1" applyAlignment="1">
      <alignment horizontal="left" vertical="center" wrapText="1"/>
    </xf>
    <xf numFmtId="0" fontId="57" fillId="2" borderId="89" xfId="10" applyFont="1" applyFill="1" applyBorder="1" applyAlignment="1">
      <alignment horizontal="left" vertical="center" wrapText="1"/>
    </xf>
    <xf numFmtId="0" fontId="57" fillId="2" borderId="91" xfId="10" applyFont="1" applyFill="1" applyBorder="1" applyAlignment="1">
      <alignment horizontal="left" vertical="center" wrapText="1"/>
    </xf>
    <xf numFmtId="0" fontId="57" fillId="2" borderId="96" xfId="10" applyFont="1" applyFill="1" applyBorder="1" applyAlignment="1">
      <alignment horizontal="center" vertical="center" wrapText="1"/>
    </xf>
    <xf numFmtId="0" fontId="57" fillId="2" borderId="97" xfId="10" applyFont="1" applyFill="1" applyBorder="1" applyAlignment="1">
      <alignment horizontal="center" vertical="center" wrapText="1"/>
    </xf>
    <xf numFmtId="0" fontId="57" fillId="2" borderId="92" xfId="10" applyFont="1" applyFill="1" applyBorder="1" applyAlignment="1">
      <alignment horizontal="center" vertical="center" shrinkToFit="1"/>
    </xf>
    <xf numFmtId="0" fontId="57" fillId="2" borderId="94" xfId="10" applyFont="1" applyFill="1" applyBorder="1" applyAlignment="1">
      <alignment horizontal="center" vertical="center" shrinkToFit="1"/>
    </xf>
    <xf numFmtId="49" fontId="57" fillId="2" borderId="94" xfId="10" applyNumberFormat="1" applyFont="1" applyFill="1" applyBorder="1" applyAlignment="1">
      <alignment horizontal="center" vertical="center" wrapText="1"/>
    </xf>
    <xf numFmtId="0" fontId="57" fillId="2" borderId="94" xfId="10" applyFont="1" applyFill="1" applyBorder="1" applyAlignment="1">
      <alignment horizontal="center" vertical="center" wrapText="1"/>
    </xf>
    <xf numFmtId="0" fontId="57" fillId="2" borderId="95" xfId="10" applyFont="1" applyFill="1" applyBorder="1" applyAlignment="1">
      <alignment horizontal="center" vertical="center" wrapText="1"/>
    </xf>
    <xf numFmtId="0" fontId="56" fillId="2" borderId="0" xfId="10" applyFont="1" applyFill="1" applyAlignment="1">
      <alignment horizontal="left" vertical="center"/>
    </xf>
    <xf numFmtId="0" fontId="56" fillId="2" borderId="39" xfId="10" applyFont="1" applyFill="1" applyBorder="1" applyAlignment="1">
      <alignment horizontal="left" vertical="center"/>
    </xf>
    <xf numFmtId="0" fontId="38" fillId="2" borderId="25" xfId="10" applyFont="1" applyFill="1" applyBorder="1" applyAlignment="1">
      <alignment horizontal="center" vertical="center" shrinkToFit="1"/>
    </xf>
    <xf numFmtId="49" fontId="54" fillId="2" borderId="8" xfId="11" applyNumberFormat="1" applyFont="1" applyFill="1" applyBorder="1" applyAlignment="1">
      <alignment horizontal="left" vertical="center"/>
    </xf>
    <xf numFmtId="49" fontId="38" fillId="2" borderId="3" xfId="10" applyNumberFormat="1" applyFont="1" applyFill="1" applyBorder="1" applyAlignment="1">
      <alignment horizontal="left" vertical="center"/>
    </xf>
    <xf numFmtId="49" fontId="38" fillId="2" borderId="2" xfId="10" applyNumberFormat="1" applyFont="1" applyFill="1" applyBorder="1" applyAlignment="1">
      <alignment horizontal="left" vertical="center"/>
    </xf>
    <xf numFmtId="0" fontId="38" fillId="2" borderId="0" xfId="10" applyFont="1" applyFill="1" applyAlignment="1">
      <alignment horizontal="left" vertical="center" wrapText="1"/>
    </xf>
    <xf numFmtId="0" fontId="38" fillId="2" borderId="25" xfId="10" applyFont="1" applyFill="1" applyBorder="1" applyAlignment="1">
      <alignment horizontal="center" vertical="center"/>
    </xf>
    <xf numFmtId="0" fontId="38" fillId="2" borderId="8" xfId="10" applyFont="1" applyFill="1" applyBorder="1" applyAlignment="1">
      <alignment horizontal="left" vertical="center"/>
    </xf>
    <xf numFmtId="0" fontId="38" fillId="2" borderId="3" xfId="10" applyFont="1" applyFill="1" applyBorder="1" applyAlignment="1">
      <alignment horizontal="left" vertical="center"/>
    </xf>
    <xf numFmtId="0" fontId="38" fillId="2" borderId="2" xfId="10" applyFont="1" applyFill="1" applyBorder="1" applyAlignment="1">
      <alignment horizontal="left" vertical="center"/>
    </xf>
    <xf numFmtId="49" fontId="38" fillId="2" borderId="8" xfId="10" applyNumberFormat="1" applyFont="1" applyFill="1" applyBorder="1" applyAlignment="1">
      <alignment horizontal="left" vertical="center"/>
    </xf>
    <xf numFmtId="0" fontId="38" fillId="2" borderId="16" xfId="10" applyFont="1" applyFill="1" applyBorder="1" applyAlignment="1">
      <alignment horizontal="left" vertical="center"/>
    </xf>
    <xf numFmtId="0" fontId="38" fillId="2" borderId="9" xfId="10" applyFont="1" applyFill="1" applyBorder="1" applyAlignment="1">
      <alignment horizontal="left" vertical="center"/>
    </xf>
    <xf numFmtId="0" fontId="52" fillId="2" borderId="25" xfId="10" applyFont="1" applyFill="1" applyBorder="1" applyAlignment="1">
      <alignment horizontal="left" vertical="center" wrapText="1"/>
    </xf>
    <xf numFmtId="0" fontId="38" fillId="2" borderId="18" xfId="10" applyFont="1" applyFill="1" applyBorder="1" applyAlignment="1">
      <alignment horizontal="center" vertical="center"/>
    </xf>
    <xf numFmtId="0" fontId="38" fillId="2" borderId="12" xfId="10" applyFont="1" applyFill="1" applyBorder="1" applyAlignment="1">
      <alignment horizontal="center" vertical="center"/>
    </xf>
    <xf numFmtId="0" fontId="38" fillId="2" borderId="18" xfId="10" applyFont="1" applyFill="1" applyBorder="1" applyAlignment="1">
      <alignment horizontal="left" vertical="center" wrapText="1"/>
    </xf>
    <xf numFmtId="0" fontId="38" fillId="2" borderId="12" xfId="10" applyFont="1" applyFill="1" applyBorder="1" applyAlignment="1">
      <alignment horizontal="left" vertical="center" wrapText="1"/>
    </xf>
    <xf numFmtId="0" fontId="38" fillId="2" borderId="17" xfId="10" applyFont="1" applyFill="1" applyBorder="1" applyAlignment="1">
      <alignment horizontal="center" vertical="center"/>
    </xf>
    <xf numFmtId="0" fontId="38" fillId="2" borderId="11" xfId="10" applyFont="1" applyFill="1" applyBorder="1" applyAlignment="1">
      <alignment horizontal="center" vertical="center"/>
    </xf>
    <xf numFmtId="0" fontId="38" fillId="2" borderId="18" xfId="10" applyFont="1" applyFill="1" applyBorder="1" applyAlignment="1">
      <alignment horizontal="center" vertical="center" shrinkToFit="1"/>
    </xf>
    <xf numFmtId="0" fontId="38" fillId="2" borderId="12" xfId="10" applyFont="1" applyFill="1" applyBorder="1" applyAlignment="1">
      <alignment horizontal="center" vertical="center" shrinkToFit="1"/>
    </xf>
    <xf numFmtId="0" fontId="52" fillId="2" borderId="18" xfId="10" applyFont="1" applyFill="1" applyBorder="1" applyAlignment="1">
      <alignment horizontal="left" vertical="center" wrapText="1"/>
    </xf>
    <xf numFmtId="0" fontId="52" fillId="2" borderId="12" xfId="10" applyFont="1" applyFill="1" applyBorder="1" applyAlignment="1">
      <alignment horizontal="left" vertical="center" wrapText="1"/>
    </xf>
    <xf numFmtId="0" fontId="38" fillId="2" borderId="18" xfId="10" applyFont="1" applyFill="1" applyBorder="1" applyAlignment="1">
      <alignment horizontal="left" vertical="center"/>
    </xf>
    <xf numFmtId="0" fontId="38" fillId="2" borderId="12" xfId="10" applyFont="1" applyFill="1" applyBorder="1" applyAlignment="1">
      <alignment horizontal="left" vertical="center"/>
    </xf>
    <xf numFmtId="0" fontId="50" fillId="2" borderId="0" xfId="10" applyFont="1" applyFill="1" applyAlignment="1">
      <alignment horizontal="left" vertical="center" wrapText="1"/>
    </xf>
    <xf numFmtId="0" fontId="38" fillId="2" borderId="8" xfId="10" applyFont="1" applyFill="1" applyBorder="1" applyAlignment="1">
      <alignment horizontal="center" vertical="center" wrapText="1"/>
    </xf>
    <xf numFmtId="0" fontId="38" fillId="2" borderId="2" xfId="10" applyFont="1" applyFill="1" applyBorder="1" applyAlignment="1">
      <alignment horizontal="center" vertical="center" wrapText="1"/>
    </xf>
    <xf numFmtId="0" fontId="20" fillId="0" borderId="10" xfId="4" applyFont="1" applyBorder="1" applyAlignment="1">
      <alignment horizontal="center" vertical="center"/>
    </xf>
    <xf numFmtId="0" fontId="20" fillId="0" borderId="8" xfId="4" applyFont="1" applyBorder="1" applyAlignment="1">
      <alignment horizontal="center" vertical="center"/>
    </xf>
    <xf numFmtId="0" fontId="20" fillId="0" borderId="3" xfId="4" applyFont="1" applyBorder="1" applyAlignment="1">
      <alignment horizontal="center" vertical="center"/>
    </xf>
    <xf numFmtId="0" fontId="20" fillId="0" borderId="2" xfId="4" applyFont="1" applyBorder="1" applyAlignment="1">
      <alignment horizontal="center" vertical="center"/>
    </xf>
    <xf numFmtId="177" fontId="20" fillId="0" borderId="8" xfId="4" applyNumberFormat="1" applyFont="1" applyBorder="1" applyAlignment="1">
      <alignment horizontal="center" vertical="center"/>
    </xf>
    <xf numFmtId="177" fontId="20" fillId="0" borderId="3" xfId="4" applyNumberFormat="1" applyFont="1" applyBorder="1" applyAlignment="1">
      <alignment horizontal="center" vertical="center"/>
    </xf>
    <xf numFmtId="177" fontId="20" fillId="0" borderId="2" xfId="4" applyNumberFormat="1" applyFont="1" applyBorder="1" applyAlignment="1">
      <alignment horizontal="center" vertical="center"/>
    </xf>
    <xf numFmtId="182" fontId="20" fillId="2" borderId="8" xfId="4" applyNumberFormat="1" applyFont="1" applyFill="1" applyBorder="1" applyAlignment="1">
      <alignment horizontal="center" vertical="center"/>
    </xf>
    <xf numFmtId="182" fontId="20" fillId="2" borderId="3" xfId="4" applyNumberFormat="1" applyFont="1" applyFill="1" applyBorder="1" applyAlignment="1">
      <alignment horizontal="center" vertical="center"/>
    </xf>
    <xf numFmtId="182" fontId="20" fillId="2" borderId="2" xfId="4" applyNumberFormat="1" applyFont="1" applyFill="1" applyBorder="1" applyAlignment="1">
      <alignment horizontal="center" vertical="center"/>
    </xf>
    <xf numFmtId="0" fontId="20" fillId="5" borderId="8" xfId="4" applyFont="1" applyFill="1" applyBorder="1" applyAlignment="1" applyProtection="1">
      <alignment horizontal="center" vertical="center"/>
      <protection locked="0"/>
    </xf>
    <xf numFmtId="0" fontId="20" fillId="5" borderId="2" xfId="4" applyFont="1" applyFill="1" applyBorder="1" applyAlignment="1" applyProtection="1">
      <alignment horizontal="center" vertical="center"/>
      <protection locked="0"/>
    </xf>
    <xf numFmtId="180" fontId="20" fillId="0" borderId="8" xfId="4" applyNumberFormat="1" applyFont="1" applyBorder="1" applyAlignment="1">
      <alignment horizontal="center" vertical="center"/>
    </xf>
    <xf numFmtId="180" fontId="20" fillId="0" borderId="3" xfId="4" applyNumberFormat="1" applyFont="1" applyBorder="1" applyAlignment="1">
      <alignment horizontal="center" vertical="center"/>
    </xf>
    <xf numFmtId="180" fontId="20" fillId="0" borderId="2" xfId="4" applyNumberFormat="1" applyFont="1" applyBorder="1" applyAlignment="1">
      <alignment horizontal="center" vertical="center"/>
    </xf>
    <xf numFmtId="181" fontId="20" fillId="2" borderId="0" xfId="4" applyNumberFormat="1" applyFont="1" applyFill="1" applyAlignment="1">
      <alignment horizontal="center" vertical="center"/>
    </xf>
    <xf numFmtId="0" fontId="20" fillId="2" borderId="0" xfId="4" applyFont="1" applyFill="1" applyAlignment="1">
      <alignment horizontal="center" vertical="center"/>
    </xf>
    <xf numFmtId="0" fontId="20" fillId="2" borderId="0" xfId="4" applyFont="1" applyFill="1" applyAlignment="1">
      <alignment horizontal="right" vertical="center"/>
    </xf>
    <xf numFmtId="180" fontId="20" fillId="0" borderId="8" xfId="4" applyNumberFormat="1" applyFont="1" applyBorder="1" applyAlignment="1">
      <alignment horizontal="right" vertical="center"/>
    </xf>
    <xf numFmtId="180" fontId="20" fillId="0" borderId="2" xfId="4" applyNumberFormat="1" applyFont="1" applyBorder="1" applyAlignment="1">
      <alignment horizontal="right" vertical="center"/>
    </xf>
    <xf numFmtId="180" fontId="20" fillId="0" borderId="8" xfId="5" applyNumberFormat="1" applyFont="1" applyFill="1" applyBorder="1" applyAlignment="1" applyProtection="1">
      <alignment horizontal="right" vertical="center"/>
    </xf>
    <xf numFmtId="180" fontId="20" fillId="0" borderId="2" xfId="5" applyNumberFormat="1" applyFont="1" applyFill="1" applyBorder="1" applyAlignment="1" applyProtection="1">
      <alignment horizontal="right" vertical="center"/>
    </xf>
    <xf numFmtId="180" fontId="20" fillId="5" borderId="8" xfId="4" applyNumberFormat="1" applyFont="1" applyFill="1" applyBorder="1" applyAlignment="1" applyProtection="1">
      <alignment horizontal="right" vertical="center"/>
      <protection locked="0"/>
    </xf>
    <xf numFmtId="180" fontId="20" fillId="5" borderId="2" xfId="4" applyNumberFormat="1" applyFont="1" applyFill="1" applyBorder="1" applyAlignment="1" applyProtection="1">
      <alignment horizontal="right" vertical="center"/>
      <protection locked="0"/>
    </xf>
    <xf numFmtId="180" fontId="20" fillId="5" borderId="8" xfId="5" applyNumberFormat="1" applyFont="1" applyFill="1" applyBorder="1" applyAlignment="1" applyProtection="1">
      <alignment horizontal="right" vertical="center"/>
      <protection locked="0"/>
    </xf>
    <xf numFmtId="180" fontId="20" fillId="5" borderId="2" xfId="5" applyNumberFormat="1" applyFont="1" applyFill="1" applyBorder="1" applyAlignment="1" applyProtection="1">
      <alignment horizontal="right" vertical="center"/>
      <protection locked="0"/>
    </xf>
    <xf numFmtId="0" fontId="20" fillId="0" borderId="0" xfId="4" applyFont="1" applyAlignment="1">
      <alignment horizontal="center" vertical="center"/>
    </xf>
    <xf numFmtId="0" fontId="21" fillId="0" borderId="0" xfId="4" applyFont="1" applyAlignment="1">
      <alignment horizontal="center" vertical="center" wrapText="1"/>
    </xf>
    <xf numFmtId="0" fontId="17" fillId="5" borderId="40" xfId="4" applyFont="1" applyFill="1" applyBorder="1" applyAlignment="1" applyProtection="1">
      <alignment horizontal="left" vertical="center" wrapText="1"/>
      <protection locked="0"/>
    </xf>
    <xf numFmtId="0" fontId="17" fillId="5" borderId="3" xfId="4" applyFont="1" applyFill="1" applyBorder="1" applyAlignment="1" applyProtection="1">
      <alignment horizontal="left" vertical="center" wrapText="1"/>
      <protection locked="0"/>
    </xf>
    <xf numFmtId="0" fontId="17" fillId="5" borderId="41" xfId="4" applyFont="1" applyFill="1" applyBorder="1" applyAlignment="1" applyProtection="1">
      <alignment horizontal="left" vertical="center" wrapText="1"/>
      <protection locked="0"/>
    </xf>
    <xf numFmtId="0" fontId="21" fillId="4" borderId="68" xfId="4" applyFont="1" applyFill="1" applyBorder="1" applyAlignment="1" applyProtection="1">
      <alignment horizontal="center" vertical="center" wrapText="1"/>
      <protection locked="0"/>
    </xf>
    <xf numFmtId="0" fontId="21" fillId="4" borderId="69" xfId="4" applyFont="1" applyFill="1" applyBorder="1" applyAlignment="1" applyProtection="1">
      <alignment horizontal="center" vertical="center" wrapText="1"/>
      <protection locked="0"/>
    </xf>
    <xf numFmtId="0" fontId="17" fillId="4" borderId="70" xfId="4" applyFont="1" applyFill="1" applyBorder="1" applyAlignment="1" applyProtection="1">
      <alignment horizontal="center" vertical="center" wrapText="1"/>
      <protection locked="0"/>
    </xf>
    <xf numFmtId="0" fontId="17" fillId="4" borderId="69" xfId="4" applyFont="1" applyFill="1" applyBorder="1" applyAlignment="1" applyProtection="1">
      <alignment horizontal="center" vertical="center" wrapText="1"/>
      <protection locked="0"/>
    </xf>
    <xf numFmtId="0" fontId="17" fillId="4" borderId="70" xfId="4" applyFont="1" applyFill="1" applyBorder="1" applyAlignment="1" applyProtection="1">
      <alignment horizontal="center" vertical="center" shrinkToFit="1"/>
      <protection locked="0"/>
    </xf>
    <xf numFmtId="0" fontId="17" fillId="4" borderId="71" xfId="4" applyFont="1" applyFill="1" applyBorder="1" applyAlignment="1" applyProtection="1">
      <alignment horizontal="center" vertical="center" shrinkToFit="1"/>
      <protection locked="0"/>
    </xf>
    <xf numFmtId="0" fontId="17" fillId="4" borderId="69" xfId="4" applyFont="1" applyFill="1" applyBorder="1" applyAlignment="1" applyProtection="1">
      <alignment horizontal="center" vertical="center" shrinkToFit="1"/>
      <protection locked="0"/>
    </xf>
    <xf numFmtId="0" fontId="17" fillId="5" borderId="70" xfId="4" applyFont="1" applyFill="1" applyBorder="1" applyAlignment="1" applyProtection="1">
      <alignment horizontal="center" vertical="center" wrapText="1"/>
      <protection locked="0"/>
    </xf>
    <xf numFmtId="0" fontId="17" fillId="5" borderId="71" xfId="4" applyFont="1" applyFill="1" applyBorder="1" applyAlignment="1" applyProtection="1">
      <alignment horizontal="center" vertical="center" wrapText="1"/>
      <protection locked="0"/>
    </xf>
    <xf numFmtId="0" fontId="17" fillId="5" borderId="72" xfId="4" applyFont="1" applyFill="1" applyBorder="1" applyAlignment="1" applyProtection="1">
      <alignment horizontal="center" vertical="center" wrapText="1"/>
      <protection locked="0"/>
    </xf>
    <xf numFmtId="178" fontId="18" fillId="2" borderId="68" xfId="4" applyNumberFormat="1" applyFont="1" applyFill="1" applyBorder="1" applyAlignment="1">
      <alignment horizontal="center" vertical="center" wrapText="1"/>
    </xf>
    <xf numFmtId="178" fontId="18" fillId="2" borderId="72" xfId="4" applyNumberFormat="1" applyFont="1" applyFill="1" applyBorder="1" applyAlignment="1">
      <alignment horizontal="center" vertical="center" wrapText="1"/>
    </xf>
    <xf numFmtId="178" fontId="18" fillId="2" borderId="68" xfId="5" applyNumberFormat="1" applyFont="1" applyFill="1" applyBorder="1" applyAlignment="1" applyProtection="1">
      <alignment horizontal="center" vertical="center" wrapText="1"/>
    </xf>
    <xf numFmtId="178" fontId="18" fillId="2" borderId="72" xfId="5" applyNumberFormat="1" applyFont="1" applyFill="1" applyBorder="1" applyAlignment="1" applyProtection="1">
      <alignment horizontal="center" vertical="center" wrapText="1"/>
    </xf>
    <xf numFmtId="0" fontId="17" fillId="5" borderId="68" xfId="4" applyFont="1" applyFill="1" applyBorder="1" applyAlignment="1" applyProtection="1">
      <alignment horizontal="left" vertical="center" wrapText="1"/>
      <protection locked="0"/>
    </xf>
    <xf numFmtId="0" fontId="17" fillId="5" borderId="71" xfId="4" applyFont="1" applyFill="1" applyBorder="1" applyAlignment="1" applyProtection="1">
      <alignment horizontal="left" vertical="center" wrapText="1"/>
      <protection locked="0"/>
    </xf>
    <xf numFmtId="0" fontId="17" fillId="5" borderId="72" xfId="4" applyFont="1" applyFill="1" applyBorder="1" applyAlignment="1" applyProtection="1">
      <alignment horizontal="left" vertical="center" wrapText="1"/>
      <protection locked="0"/>
    </xf>
    <xf numFmtId="0" fontId="21" fillId="4" borderId="40" xfId="4" applyFont="1" applyFill="1" applyBorder="1" applyAlignment="1" applyProtection="1">
      <alignment horizontal="center" vertical="center" wrapText="1"/>
      <protection locked="0"/>
    </xf>
    <xf numFmtId="0" fontId="21" fillId="4" borderId="2" xfId="4" applyFont="1" applyFill="1" applyBorder="1" applyAlignment="1" applyProtection="1">
      <alignment horizontal="center" vertical="center" wrapText="1"/>
      <protection locked="0"/>
    </xf>
    <xf numFmtId="0" fontId="17" fillId="4" borderId="8" xfId="4" applyFont="1" applyFill="1" applyBorder="1" applyAlignment="1" applyProtection="1">
      <alignment horizontal="center" vertical="center" wrapText="1"/>
      <protection locked="0"/>
    </xf>
    <xf numFmtId="0" fontId="17" fillId="4" borderId="2" xfId="4" applyFont="1" applyFill="1" applyBorder="1" applyAlignment="1" applyProtection="1">
      <alignment horizontal="center" vertical="center" wrapText="1"/>
      <protection locked="0"/>
    </xf>
    <xf numFmtId="0" fontId="17" fillId="4" borderId="8" xfId="4" applyFont="1" applyFill="1" applyBorder="1" applyAlignment="1" applyProtection="1">
      <alignment horizontal="center" vertical="center" shrinkToFit="1"/>
      <protection locked="0"/>
    </xf>
    <xf numFmtId="0" fontId="17" fillId="4" borderId="3" xfId="4" applyFont="1" applyFill="1" applyBorder="1" applyAlignment="1" applyProtection="1">
      <alignment horizontal="center" vertical="center" shrinkToFit="1"/>
      <protection locked="0"/>
    </xf>
    <xf numFmtId="0" fontId="17" fillId="4" borderId="2" xfId="4" applyFont="1" applyFill="1" applyBorder="1" applyAlignment="1" applyProtection="1">
      <alignment horizontal="center" vertical="center" shrinkToFit="1"/>
      <protection locked="0"/>
    </xf>
    <xf numFmtId="0" fontId="17" fillId="5" borderId="8" xfId="4" applyFont="1" applyFill="1" applyBorder="1" applyAlignment="1" applyProtection="1">
      <alignment horizontal="center" vertical="center" wrapText="1"/>
      <protection locked="0"/>
    </xf>
    <xf numFmtId="0" fontId="17" fillId="5" borderId="3" xfId="4" applyFont="1" applyFill="1" applyBorder="1" applyAlignment="1" applyProtection="1">
      <alignment horizontal="center" vertical="center" wrapText="1"/>
      <protection locked="0"/>
    </xf>
    <xf numFmtId="0" fontId="17" fillId="5" borderId="41" xfId="4" applyFont="1" applyFill="1" applyBorder="1" applyAlignment="1" applyProtection="1">
      <alignment horizontal="center" vertical="center" wrapText="1"/>
      <protection locked="0"/>
    </xf>
    <xf numFmtId="178" fontId="18" fillId="2" borderId="40" xfId="4" applyNumberFormat="1" applyFont="1" applyFill="1" applyBorder="1" applyAlignment="1">
      <alignment horizontal="center" vertical="center" wrapText="1"/>
    </xf>
    <xf numFmtId="178" fontId="18" fillId="2" borderId="41" xfId="4" applyNumberFormat="1" applyFont="1" applyFill="1" applyBorder="1" applyAlignment="1">
      <alignment horizontal="center" vertical="center" wrapText="1"/>
    </xf>
    <xf numFmtId="178" fontId="18" fillId="2" borderId="40" xfId="5" applyNumberFormat="1" applyFont="1" applyFill="1" applyBorder="1" applyAlignment="1" applyProtection="1">
      <alignment horizontal="center" vertical="center" wrapText="1"/>
    </xf>
    <xf numFmtId="178" fontId="18" fillId="2" borderId="41" xfId="5" applyNumberFormat="1" applyFont="1" applyFill="1" applyBorder="1" applyAlignment="1" applyProtection="1">
      <alignment horizontal="center" vertical="center" wrapText="1"/>
    </xf>
    <xf numFmtId="0" fontId="17" fillId="5" borderId="55" xfId="4" applyFont="1" applyFill="1" applyBorder="1" applyAlignment="1" applyProtection="1">
      <alignment horizontal="left" vertical="center" wrapText="1"/>
      <protection locked="0"/>
    </xf>
    <xf numFmtId="0" fontId="17" fillId="5" borderId="58" xfId="4" applyFont="1" applyFill="1" applyBorder="1" applyAlignment="1" applyProtection="1">
      <alignment horizontal="left" vertical="center" wrapText="1"/>
      <protection locked="0"/>
    </xf>
    <xf numFmtId="0" fontId="17" fillId="5" borderId="59" xfId="4" applyFont="1" applyFill="1" applyBorder="1" applyAlignment="1" applyProtection="1">
      <alignment horizontal="left" vertical="center" wrapText="1"/>
      <protection locked="0"/>
    </xf>
    <xf numFmtId="0" fontId="21" fillId="4" borderId="55" xfId="4" applyFont="1" applyFill="1" applyBorder="1" applyAlignment="1" applyProtection="1">
      <alignment horizontal="center" vertical="center" wrapText="1"/>
      <protection locked="0"/>
    </xf>
    <xf numFmtId="0" fontId="21" fillId="4" borderId="56" xfId="4" applyFont="1" applyFill="1" applyBorder="1" applyAlignment="1" applyProtection="1">
      <alignment horizontal="center" vertical="center" wrapText="1"/>
      <protection locked="0"/>
    </xf>
    <xf numFmtId="0" fontId="17" fillId="4" borderId="57" xfId="4" applyFont="1" applyFill="1" applyBorder="1" applyAlignment="1" applyProtection="1">
      <alignment horizontal="center" vertical="center" wrapText="1"/>
      <protection locked="0"/>
    </xf>
    <xf numFmtId="0" fontId="17" fillId="4" borderId="56" xfId="4" applyFont="1" applyFill="1" applyBorder="1" applyAlignment="1" applyProtection="1">
      <alignment horizontal="center" vertical="center" wrapText="1"/>
      <protection locked="0"/>
    </xf>
    <xf numFmtId="0" fontId="17" fillId="4" borderId="57" xfId="4" applyFont="1" applyFill="1" applyBorder="1" applyAlignment="1" applyProtection="1">
      <alignment horizontal="center" vertical="center" shrinkToFit="1"/>
      <protection locked="0"/>
    </xf>
    <xf numFmtId="0" fontId="17" fillId="4" borderId="58" xfId="4" applyFont="1" applyFill="1" applyBorder="1" applyAlignment="1" applyProtection="1">
      <alignment horizontal="center" vertical="center" shrinkToFit="1"/>
      <protection locked="0"/>
    </xf>
    <xf numFmtId="0" fontId="17" fillId="4" borderId="56" xfId="4" applyFont="1" applyFill="1" applyBorder="1" applyAlignment="1" applyProtection="1">
      <alignment horizontal="center" vertical="center" shrinkToFit="1"/>
      <protection locked="0"/>
    </xf>
    <xf numFmtId="0" fontId="17" fillId="5" borderId="57" xfId="4" applyFont="1" applyFill="1" applyBorder="1" applyAlignment="1" applyProtection="1">
      <alignment horizontal="center" vertical="center" wrapText="1"/>
      <protection locked="0"/>
    </xf>
    <xf numFmtId="0" fontId="17" fillId="5" borderId="58" xfId="4" applyFont="1" applyFill="1" applyBorder="1" applyAlignment="1" applyProtection="1">
      <alignment horizontal="center" vertical="center" wrapText="1"/>
      <protection locked="0"/>
    </xf>
    <xf numFmtId="0" fontId="17" fillId="5" borderId="59" xfId="4" applyFont="1" applyFill="1" applyBorder="1" applyAlignment="1" applyProtection="1">
      <alignment horizontal="center" vertical="center" wrapText="1"/>
      <protection locked="0"/>
    </xf>
    <xf numFmtId="178" fontId="18" fillId="2" borderId="55" xfId="4" applyNumberFormat="1" applyFont="1" applyFill="1" applyBorder="1" applyAlignment="1">
      <alignment horizontal="center" vertical="center" wrapText="1"/>
    </xf>
    <xf numFmtId="178" fontId="18" fillId="2" borderId="59" xfId="4" applyNumberFormat="1" applyFont="1" applyFill="1" applyBorder="1" applyAlignment="1">
      <alignment horizontal="center" vertical="center" wrapText="1"/>
    </xf>
    <xf numFmtId="178" fontId="18" fillId="2" borderId="55" xfId="5" applyNumberFormat="1" applyFont="1" applyFill="1" applyBorder="1" applyAlignment="1" applyProtection="1">
      <alignment horizontal="center" vertical="center" wrapText="1"/>
    </xf>
    <xf numFmtId="178" fontId="18" fillId="2" borderId="59" xfId="5" applyNumberFormat="1" applyFont="1" applyFill="1" applyBorder="1" applyAlignment="1" applyProtection="1">
      <alignment horizontal="center" vertical="center" wrapText="1"/>
    </xf>
    <xf numFmtId="0" fontId="17" fillId="5" borderId="8" xfId="4" applyFont="1" applyFill="1" applyBorder="1" applyAlignment="1" applyProtection="1">
      <alignment horizontal="center" vertical="center"/>
      <protection locked="0"/>
    </xf>
    <xf numFmtId="0" fontId="17" fillId="5" borderId="2" xfId="4" applyFont="1" applyFill="1" applyBorder="1" applyAlignment="1" applyProtection="1">
      <alignment horizontal="center" vertical="center"/>
      <protection locked="0"/>
    </xf>
    <xf numFmtId="0" fontId="17" fillId="2" borderId="8" xfId="4" applyFont="1" applyFill="1" applyBorder="1" applyAlignment="1">
      <alignment horizontal="center" vertical="center"/>
    </xf>
    <xf numFmtId="0" fontId="17" fillId="2" borderId="2" xfId="4" applyFont="1" applyFill="1" applyBorder="1" applyAlignment="1">
      <alignment horizontal="center" vertical="center"/>
    </xf>
    <xf numFmtId="0" fontId="17" fillId="0" borderId="29" xfId="4" applyFont="1" applyBorder="1" applyAlignment="1">
      <alignment horizontal="center" vertical="center"/>
    </xf>
    <xf numFmtId="0" fontId="17" fillId="0" borderId="38" xfId="4" applyFont="1" applyBorder="1" applyAlignment="1">
      <alignment horizontal="center" vertical="center"/>
    </xf>
    <xf numFmtId="0" fontId="17" fillId="0" borderId="46" xfId="4" applyFont="1" applyBorder="1" applyAlignment="1">
      <alignment horizontal="center" vertical="center"/>
    </xf>
    <xf numFmtId="0" fontId="17" fillId="0" borderId="30" xfId="4" applyFont="1" applyBorder="1" applyAlignment="1">
      <alignment horizontal="center" vertical="center" wrapText="1"/>
    </xf>
    <xf numFmtId="0" fontId="17" fillId="0" borderId="31" xfId="4" applyFont="1" applyBorder="1" applyAlignment="1">
      <alignment horizontal="center" vertical="center" wrapText="1"/>
    </xf>
    <xf numFmtId="0" fontId="17" fillId="0" borderId="0" xfId="4" applyFont="1" applyAlignment="1">
      <alignment horizontal="center" vertical="center" wrapText="1"/>
    </xf>
    <xf numFmtId="0" fontId="17" fillId="0" borderId="13" xfId="4" applyFont="1" applyBorder="1" applyAlignment="1">
      <alignment horizontal="center" vertical="center" wrapText="1"/>
    </xf>
    <xf numFmtId="0" fontId="17" fillId="0" borderId="47" xfId="4" applyFont="1" applyBorder="1" applyAlignment="1">
      <alignment horizontal="center" vertical="center" wrapText="1"/>
    </xf>
    <xf numFmtId="0" fontId="17" fillId="0" borderId="48"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49" xfId="4" applyFont="1" applyBorder="1" applyAlignment="1">
      <alignment horizontal="center" vertical="center" wrapText="1"/>
    </xf>
    <xf numFmtId="0" fontId="17" fillId="0" borderId="33" xfId="4" applyFont="1" applyBorder="1" applyAlignment="1">
      <alignment horizontal="center" vertical="center" wrapText="1"/>
    </xf>
    <xf numFmtId="0" fontId="17" fillId="0" borderId="39" xfId="4" applyFont="1" applyBorder="1" applyAlignment="1">
      <alignment horizontal="center" vertical="center" wrapText="1"/>
    </xf>
    <xf numFmtId="0" fontId="17" fillId="0" borderId="50" xfId="4" applyFont="1" applyBorder="1" applyAlignment="1">
      <alignment horizontal="center" vertical="center" wrapText="1"/>
    </xf>
    <xf numFmtId="0" fontId="17" fillId="0" borderId="34" xfId="4" quotePrefix="1" applyFont="1" applyBorder="1" applyAlignment="1">
      <alignment horizontal="center" vertical="center"/>
    </xf>
    <xf numFmtId="0" fontId="17" fillId="0" borderId="30" xfId="4" applyFont="1" applyBorder="1" applyAlignment="1">
      <alignment horizontal="center" vertical="center"/>
    </xf>
    <xf numFmtId="0" fontId="21" fillId="0" borderId="35" xfId="4" applyFont="1" applyBorder="1" applyAlignment="1">
      <alignment horizontal="center" vertical="center" wrapText="1"/>
    </xf>
    <xf numFmtId="0" fontId="21" fillId="0" borderId="36" xfId="4" applyFont="1" applyBorder="1" applyAlignment="1">
      <alignment horizontal="center" vertical="center" wrapText="1"/>
    </xf>
    <xf numFmtId="0" fontId="21" fillId="0" borderId="42" xfId="4" applyFont="1" applyBorder="1" applyAlignment="1">
      <alignment horizontal="center" vertical="center" wrapText="1"/>
    </xf>
    <xf numFmtId="0" fontId="21" fillId="0" borderId="43" xfId="4" applyFont="1" applyBorder="1" applyAlignment="1">
      <alignment horizontal="center" vertical="center" wrapText="1"/>
    </xf>
    <xf numFmtId="0" fontId="21" fillId="0" borderId="44" xfId="4" applyFont="1" applyBorder="1" applyAlignment="1">
      <alignment horizontal="center" vertical="center" wrapText="1"/>
    </xf>
    <xf numFmtId="0" fontId="21" fillId="0" borderId="45" xfId="4" applyFont="1" applyBorder="1" applyAlignment="1">
      <alignment horizontal="center" vertical="center" wrapText="1"/>
    </xf>
    <xf numFmtId="0" fontId="21" fillId="0" borderId="51" xfId="4" applyFont="1" applyBorder="1" applyAlignment="1">
      <alignment horizontal="center" vertical="center" wrapText="1"/>
    </xf>
    <xf numFmtId="0" fontId="21" fillId="0" borderId="53" xfId="4" applyFont="1" applyBorder="1" applyAlignment="1">
      <alignment horizontal="center" vertical="center" wrapText="1"/>
    </xf>
    <xf numFmtId="0" fontId="17" fillId="0" borderId="37" xfId="4" applyFont="1" applyBorder="1" applyAlignment="1">
      <alignment horizontal="center" vertical="center" wrapText="1"/>
    </xf>
    <xf numFmtId="0" fontId="17" fillId="0" borderId="29" xfId="4" applyFont="1" applyBorder="1" applyAlignment="1">
      <alignment horizontal="center" vertical="center" wrapText="1"/>
    </xf>
    <xf numFmtId="0" fontId="17" fillId="0" borderId="40" xfId="4" applyFont="1" applyBorder="1" applyAlignment="1">
      <alignment horizontal="center" vertical="center"/>
    </xf>
    <xf numFmtId="0" fontId="17" fillId="0" borderId="3" xfId="4" applyFont="1" applyBorder="1" applyAlignment="1">
      <alignment horizontal="center" vertical="center"/>
    </xf>
    <xf numFmtId="0" fontId="17" fillId="0" borderId="41" xfId="4" applyFont="1" applyBorder="1" applyAlignment="1">
      <alignment horizontal="center" vertical="center"/>
    </xf>
    <xf numFmtId="0" fontId="18" fillId="4" borderId="0" xfId="4" applyFont="1" applyFill="1" applyAlignment="1" applyProtection="1">
      <alignment horizontal="center" vertical="center"/>
      <protection locked="0"/>
    </xf>
    <xf numFmtId="0" fontId="18" fillId="5" borderId="0" xfId="4" applyFont="1" applyFill="1" applyAlignment="1" applyProtection="1">
      <alignment horizontal="center" vertical="center"/>
      <protection locked="0"/>
    </xf>
    <xf numFmtId="0" fontId="18" fillId="0" borderId="0" xfId="4" applyFont="1" applyAlignment="1">
      <alignment horizontal="center" vertical="center"/>
    </xf>
    <xf numFmtId="0" fontId="17" fillId="4" borderId="25" xfId="4" applyFont="1" applyFill="1" applyBorder="1" applyAlignment="1" applyProtection="1">
      <alignment horizontal="center" vertical="center"/>
      <protection locked="0"/>
    </xf>
    <xf numFmtId="0" fontId="17" fillId="5" borderId="11" xfId="4" applyFont="1" applyFill="1" applyBorder="1" applyAlignment="1" applyProtection="1">
      <alignment horizontal="center" vertical="center"/>
      <protection locked="0"/>
    </xf>
    <xf numFmtId="0" fontId="17" fillId="5" borderId="9" xfId="4" applyFont="1" applyFill="1" applyBorder="1" applyAlignment="1" applyProtection="1">
      <alignment horizontal="center" vertical="center"/>
      <protection locked="0"/>
    </xf>
    <xf numFmtId="0" fontId="21" fillId="2" borderId="0" xfId="4" applyFont="1" applyFill="1" applyAlignment="1">
      <alignment horizontal="left" vertical="center"/>
    </xf>
    <xf numFmtId="0" fontId="32" fillId="2" borderId="38" xfId="4" applyFont="1" applyFill="1" applyBorder="1" applyAlignment="1">
      <alignment horizontal="center" vertical="center"/>
    </xf>
    <xf numFmtId="0" fontId="32" fillId="2" borderId="46" xfId="4" applyFont="1" applyFill="1" applyBorder="1" applyAlignment="1">
      <alignment horizontal="center" vertical="center"/>
    </xf>
    <xf numFmtId="0" fontId="33" fillId="0" borderId="11" xfId="6" applyBorder="1" applyAlignment="1">
      <alignment horizontal="center" vertical="center"/>
    </xf>
    <xf numFmtId="0" fontId="33" fillId="0" borderId="9" xfId="6" applyBorder="1" applyAlignment="1">
      <alignment horizontal="center" vertical="center"/>
    </xf>
    <xf numFmtId="0" fontId="33" fillId="0" borderId="17" xfId="6" applyBorder="1" applyAlignment="1">
      <alignment horizontal="center" vertical="center"/>
    </xf>
    <xf numFmtId="0" fontId="33" fillId="0" borderId="1" xfId="6" applyBorder="1" applyAlignment="1">
      <alignment horizontal="center" vertical="center"/>
    </xf>
    <xf numFmtId="0" fontId="33" fillId="0" borderId="16" xfId="6" applyBorder="1" applyAlignment="1">
      <alignment horizontal="center" vertical="center"/>
    </xf>
    <xf numFmtId="0" fontId="33" fillId="0" borderId="14" xfId="6" applyBorder="1" applyAlignment="1">
      <alignment horizontal="center" vertical="center"/>
    </xf>
    <xf numFmtId="0" fontId="33" fillId="0" borderId="0" xfId="6" applyAlignment="1">
      <alignment horizontal="center" vertical="center"/>
    </xf>
    <xf numFmtId="0" fontId="33" fillId="0" borderId="13" xfId="6" applyBorder="1" applyAlignment="1">
      <alignment horizontal="center" vertical="center"/>
    </xf>
    <xf numFmtId="0" fontId="33" fillId="0" borderId="10" xfId="6" applyBorder="1" applyAlignment="1">
      <alignment horizontal="center" vertical="center"/>
    </xf>
    <xf numFmtId="0" fontId="33" fillId="0" borderId="15" xfId="6" applyBorder="1" applyAlignment="1">
      <alignment vertical="center"/>
    </xf>
    <xf numFmtId="0" fontId="33" fillId="0" borderId="13" xfId="6" applyBorder="1" applyAlignment="1">
      <alignment vertical="center"/>
    </xf>
    <xf numFmtId="0" fontId="33" fillId="0" borderId="25" xfId="6" applyBorder="1" applyAlignment="1">
      <alignment horizontal="center" vertical="center"/>
    </xf>
    <xf numFmtId="0" fontId="38" fillId="2" borderId="78" xfId="7" applyFont="1" applyFill="1" applyBorder="1" applyAlignment="1">
      <alignment horizontal="left" vertical="center" wrapText="1"/>
    </xf>
    <xf numFmtId="0" fontId="38" fillId="2" borderId="39" xfId="7" applyFont="1" applyFill="1" applyBorder="1" applyAlignment="1">
      <alignment horizontal="left" vertical="center" wrapText="1"/>
    </xf>
    <xf numFmtId="0" fontId="38" fillId="2" borderId="78" xfId="7" applyFont="1" applyFill="1" applyBorder="1" applyAlignment="1">
      <alignment horizontal="left" vertical="top" wrapText="1"/>
    </xf>
    <xf numFmtId="0" fontId="38" fillId="2" borderId="39" xfId="7" applyFont="1" applyFill="1" applyBorder="1" applyAlignment="1">
      <alignment horizontal="left" vertical="top" wrapText="1"/>
    </xf>
    <xf numFmtId="0" fontId="38" fillId="2" borderId="79" xfId="7" applyFont="1" applyFill="1" applyBorder="1" applyAlignment="1">
      <alignment horizontal="left" vertical="top" wrapText="1"/>
    </xf>
    <xf numFmtId="0" fontId="38" fillId="2" borderId="50" xfId="7" applyFont="1" applyFill="1" applyBorder="1" applyAlignment="1">
      <alignment horizontal="left" vertical="top" wrapText="1"/>
    </xf>
    <xf numFmtId="0" fontId="37" fillId="2" borderId="0" xfId="7" applyFont="1" applyFill="1" applyAlignment="1">
      <alignment horizontal="center" vertical="center"/>
    </xf>
    <xf numFmtId="0" fontId="38" fillId="2" borderId="35" xfId="7" applyFont="1" applyFill="1" applyBorder="1" applyAlignment="1">
      <alignment horizontal="center" vertical="center" wrapText="1"/>
    </xf>
    <xf numFmtId="0" fontId="38" fillId="2" borderId="36" xfId="7" applyFont="1" applyFill="1" applyBorder="1" applyAlignment="1">
      <alignment horizontal="center" vertical="center" wrapText="1"/>
    </xf>
    <xf numFmtId="0" fontId="38" fillId="2" borderId="84" xfId="7" applyFont="1" applyFill="1" applyBorder="1" applyAlignment="1">
      <alignment horizontal="left" vertical="center" wrapText="1"/>
    </xf>
    <xf numFmtId="0" fontId="38" fillId="2" borderId="85" xfId="7" applyFont="1" applyFill="1" applyBorder="1" applyAlignment="1">
      <alignment horizontal="left" vertical="center" wrapText="1"/>
    </xf>
    <xf numFmtId="0" fontId="35" fillId="2" borderId="0" xfId="7" applyFont="1" applyFill="1" applyAlignment="1">
      <alignment horizontal="center" vertical="top"/>
    </xf>
    <xf numFmtId="0" fontId="39" fillId="2" borderId="8" xfId="7" applyFont="1" applyFill="1" applyBorder="1" applyAlignment="1">
      <alignment horizontal="left" vertical="center"/>
    </xf>
    <xf numFmtId="0" fontId="39" fillId="2" borderId="3" xfId="7" applyFont="1" applyFill="1" applyBorder="1" applyAlignment="1">
      <alignment horizontal="left" vertical="center"/>
    </xf>
    <xf numFmtId="0" fontId="39" fillId="2" borderId="2" xfId="7" applyFont="1" applyFill="1" applyBorder="1" applyAlignment="1">
      <alignment horizontal="left" vertical="center"/>
    </xf>
    <xf numFmtId="0" fontId="36" fillId="2" borderId="1" xfId="7" applyFont="1" applyFill="1" applyBorder="1" applyAlignment="1">
      <alignment horizontal="left"/>
    </xf>
    <xf numFmtId="0" fontId="36" fillId="2" borderId="1" xfId="7" applyFont="1" applyFill="1" applyBorder="1" applyAlignment="1">
      <alignment horizontal="center" vertical="center"/>
    </xf>
    <xf numFmtId="0" fontId="36" fillId="2" borderId="10" xfId="7" applyFont="1" applyFill="1" applyBorder="1" applyAlignment="1">
      <alignment horizontal="center" vertical="center"/>
    </xf>
    <xf numFmtId="0" fontId="39" fillId="2" borderId="10" xfId="7" applyFont="1" applyFill="1" applyBorder="1" applyAlignment="1">
      <alignment horizontal="center"/>
    </xf>
    <xf numFmtId="0" fontId="39" fillId="2" borderId="0" xfId="7" applyFont="1" applyFill="1" applyAlignment="1">
      <alignment horizontal="left" vertical="top"/>
    </xf>
    <xf numFmtId="0" fontId="35" fillId="2" borderId="0" xfId="7" applyFont="1" applyFill="1" applyAlignment="1">
      <alignment horizontal="center" vertical="center"/>
    </xf>
    <xf numFmtId="0" fontId="37" fillId="2" borderId="0" xfId="7" applyFont="1" applyFill="1" applyAlignment="1">
      <alignment horizontal="right"/>
    </xf>
    <xf numFmtId="0" fontId="36" fillId="2" borderId="0" xfId="7" applyFont="1" applyFill="1" applyAlignment="1">
      <alignment horizontal="left" vertical="center"/>
    </xf>
    <xf numFmtId="0" fontId="36" fillId="2" borderId="10" xfId="7" applyFont="1" applyFill="1" applyBorder="1" applyAlignment="1">
      <alignment horizontal="left" vertical="center"/>
    </xf>
    <xf numFmtId="0" fontId="12" fillId="2" borderId="18" xfId="9" applyFont="1" applyFill="1" applyBorder="1" applyAlignment="1">
      <alignment horizontal="left" vertical="center"/>
    </xf>
    <xf numFmtId="0" fontId="12" fillId="2" borderId="12" xfId="9" applyFont="1" applyFill="1" applyBorder="1" applyAlignment="1">
      <alignment horizontal="left" vertical="center"/>
    </xf>
    <xf numFmtId="0" fontId="11" fillId="2" borderId="0" xfId="9" applyFill="1">
      <alignment vertical="center"/>
    </xf>
    <xf numFmtId="0" fontId="47" fillId="2" borderId="0" xfId="9" applyFont="1" applyFill="1" applyAlignment="1">
      <alignment horizontal="center" vertical="center"/>
    </xf>
    <xf numFmtId="0" fontId="46" fillId="2" borderId="18" xfId="9" applyFont="1" applyFill="1" applyBorder="1" applyAlignment="1">
      <alignment horizontal="center" vertical="center"/>
    </xf>
    <xf numFmtId="0" fontId="46" fillId="2" borderId="12" xfId="9" applyFont="1" applyFill="1" applyBorder="1" applyAlignment="1">
      <alignment horizontal="center" vertical="center"/>
    </xf>
    <xf numFmtId="0" fontId="18" fillId="0" borderId="0" xfId="0" applyFont="1" applyAlignment="1">
      <alignment horizontal="center" vertical="center"/>
    </xf>
    <xf numFmtId="0" fontId="22" fillId="0" borderId="25" xfId="0" applyFont="1" applyBorder="1" applyAlignment="1">
      <alignment horizontal="center" vertical="center"/>
    </xf>
    <xf numFmtId="0" fontId="23"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8" borderId="17" xfId="0" applyFont="1" applyFill="1" applyBorder="1" applyAlignment="1">
      <alignment horizontal="center" vertical="center"/>
    </xf>
    <xf numFmtId="0" fontId="22" fillId="8" borderId="1" xfId="0" applyFont="1" applyFill="1" applyBorder="1" applyAlignment="1">
      <alignment horizontal="center" vertical="center"/>
    </xf>
    <xf numFmtId="0" fontId="22" fillId="8" borderId="16"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9" xfId="0" applyFont="1" applyFill="1" applyBorder="1" applyAlignment="1">
      <alignment horizontal="center" vertical="center"/>
    </xf>
    <xf numFmtId="0" fontId="22" fillId="8" borderId="18" xfId="0" applyFont="1" applyFill="1" applyBorder="1" applyAlignment="1">
      <alignment horizontal="left" vertical="center"/>
    </xf>
    <xf numFmtId="0" fontId="22" fillId="8" borderId="12" xfId="0" applyFont="1" applyFill="1" applyBorder="1" applyAlignment="1">
      <alignment horizontal="left" vertical="center"/>
    </xf>
    <xf numFmtId="0" fontId="22" fillId="8" borderId="126" xfId="0" applyFont="1" applyFill="1" applyBorder="1" applyAlignment="1">
      <alignment horizontal="center" vertical="center"/>
    </xf>
    <xf numFmtId="0" fontId="22" fillId="8" borderId="127" xfId="0" applyFont="1" applyFill="1" applyBorder="1" applyAlignment="1">
      <alignment horizontal="center" vertical="center"/>
    </xf>
    <xf numFmtId="0" fontId="22" fillId="8" borderId="128" xfId="0" applyFont="1" applyFill="1" applyBorder="1" applyAlignment="1">
      <alignment horizontal="center" vertical="center"/>
    </xf>
    <xf numFmtId="0" fontId="22" fillId="8" borderId="129" xfId="0" applyFont="1" applyFill="1" applyBorder="1" applyAlignment="1">
      <alignment horizontal="center" vertical="center"/>
    </xf>
    <xf numFmtId="0" fontId="22" fillId="8" borderId="130" xfId="0" applyFont="1" applyFill="1" applyBorder="1" applyAlignment="1">
      <alignment horizontal="center" vertical="center"/>
    </xf>
    <xf numFmtId="0" fontId="22" fillId="8" borderId="131" xfId="0" applyFont="1" applyFill="1" applyBorder="1" applyAlignment="1">
      <alignment horizontal="center" vertical="center"/>
    </xf>
    <xf numFmtId="0" fontId="63" fillId="0" borderId="18" xfId="0" applyFont="1" applyBorder="1" applyAlignment="1">
      <alignment horizontal="left" vertical="center"/>
    </xf>
    <xf numFmtId="0" fontId="63" fillId="0" borderId="12" xfId="0" applyFont="1" applyBorder="1" applyAlignment="1">
      <alignment horizontal="left" vertical="center"/>
    </xf>
    <xf numFmtId="0" fontId="64" fillId="0" borderId="17" xfId="0" applyFont="1" applyBorder="1" applyAlignment="1">
      <alignment horizontal="center" vertical="center"/>
    </xf>
    <xf numFmtId="0" fontId="64" fillId="0" borderId="11" xfId="0" applyFont="1" applyBorder="1" applyAlignment="1">
      <alignment horizontal="center" vertical="center"/>
    </xf>
    <xf numFmtId="0" fontId="63" fillId="0" borderId="1" xfId="0" applyFont="1" applyBorder="1" applyAlignment="1">
      <alignment horizontal="left" vertical="center"/>
    </xf>
    <xf numFmtId="0" fontId="63" fillId="0" borderId="10" xfId="0" applyFont="1" applyBorder="1" applyAlignment="1">
      <alignment horizontal="left" vertical="center"/>
    </xf>
    <xf numFmtId="0" fontId="64" fillId="0" borderId="1" xfId="0" applyFont="1" applyBorder="1" applyAlignment="1">
      <alignment horizontal="center" vertical="center"/>
    </xf>
    <xf numFmtId="0" fontId="64" fillId="0" borderId="10"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22" fillId="0" borderId="128" xfId="0" applyFont="1" applyBorder="1" applyAlignment="1">
      <alignment horizontal="center"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131" xfId="0" applyFont="1" applyBorder="1" applyAlignment="1">
      <alignment horizontal="center" vertical="center"/>
    </xf>
    <xf numFmtId="0" fontId="22" fillId="8" borderId="134" xfId="0" applyFont="1" applyFill="1" applyBorder="1" applyAlignment="1">
      <alignment horizontal="left" vertical="center"/>
    </xf>
    <xf numFmtId="0" fontId="22" fillId="8" borderId="20" xfId="0" applyFont="1" applyFill="1" applyBorder="1" applyAlignment="1">
      <alignment horizontal="left" vertical="center"/>
    </xf>
    <xf numFmtId="0" fontId="22" fillId="8" borderId="136" xfId="0" applyFont="1" applyFill="1" applyBorder="1" applyAlignment="1">
      <alignment horizontal="center" vertical="center"/>
    </xf>
    <xf numFmtId="0" fontId="22" fillId="8" borderId="137" xfId="0" applyFont="1" applyFill="1" applyBorder="1" applyAlignment="1">
      <alignment horizontal="center" vertical="center"/>
    </xf>
    <xf numFmtId="0" fontId="22" fillId="8" borderId="138" xfId="0" applyFont="1" applyFill="1" applyBorder="1" applyAlignment="1">
      <alignment horizontal="center" vertical="center"/>
    </xf>
    <xf numFmtId="0" fontId="22" fillId="8" borderId="139" xfId="0" applyFont="1" applyFill="1" applyBorder="1" applyAlignment="1">
      <alignment horizontal="left" vertical="center" wrapText="1"/>
    </xf>
    <xf numFmtId="0" fontId="22" fillId="8" borderId="142" xfId="0" applyFont="1" applyFill="1" applyBorder="1" applyAlignment="1">
      <alignment horizontal="left" vertical="center" wrapText="1"/>
    </xf>
    <xf numFmtId="0" fontId="0" fillId="8" borderId="140" xfId="0" applyFill="1" applyBorder="1" applyAlignment="1">
      <alignment horizontal="center" vertical="center" wrapText="1"/>
    </xf>
    <xf numFmtId="0" fontId="0" fillId="8" borderId="143" xfId="0" applyFill="1" applyBorder="1" applyAlignment="1">
      <alignment horizontal="center" vertical="center" wrapText="1"/>
    </xf>
    <xf numFmtId="0" fontId="22" fillId="8" borderId="140" xfId="0" applyFont="1" applyFill="1" applyBorder="1" applyAlignment="1">
      <alignment horizontal="left" vertical="center"/>
    </xf>
    <xf numFmtId="0" fontId="22" fillId="8" borderId="143" xfId="0" applyFont="1" applyFill="1" applyBorder="1" applyAlignment="1">
      <alignment horizontal="left" vertical="center"/>
    </xf>
    <xf numFmtId="0" fontId="22" fillId="8" borderId="12" xfId="0" applyFont="1" applyFill="1" applyBorder="1" applyAlignment="1">
      <alignment horizontal="left" vertical="center" wrapText="1"/>
    </xf>
    <xf numFmtId="0" fontId="0" fillId="8" borderId="133"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134" xfId="0" applyFill="1" applyBorder="1" applyAlignment="1">
      <alignment horizontal="center" vertical="center" wrapText="1"/>
    </xf>
    <xf numFmtId="0" fontId="0" fillId="8" borderId="20" xfId="0" applyFill="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xf>
  </cellXfs>
  <cellStyles count="12">
    <cellStyle name="ハイパーリンク" xfId="11" builtinId="8"/>
    <cellStyle name="桁区切り 2" xfId="5" xr:uid="{F68133DC-8F16-4E48-BE8D-1F1D9D796916}"/>
    <cellStyle name="標準" xfId="0" builtinId="0"/>
    <cellStyle name="標準 2" xfId="4" xr:uid="{CA795A3D-A46F-4256-8DD7-70ADDD457675}"/>
    <cellStyle name="標準 2 2" xfId="8" xr:uid="{80D228DC-38FC-4C02-BCC4-EBCEF13DFDA4}"/>
    <cellStyle name="標準 2 3" xfId="10" xr:uid="{D3CC62F3-9F7E-43EA-92BD-77CB7465B181}"/>
    <cellStyle name="標準 3" xfId="6" xr:uid="{E27D43F0-D700-4DAD-BCF2-A15A39CB7202}"/>
    <cellStyle name="標準 4" xfId="7" xr:uid="{DC04E021-4D0E-4CDA-AE2C-7956A99C2C5D}"/>
    <cellStyle name="標準 5" xfId="9" xr:uid="{0B2ED7D4-1BB6-498C-B52E-FB305D359822}"/>
    <cellStyle name="標準_kyotaku_shinnsei" xfId="2" xr:uid="{573E0DC0-1D87-48D7-8EAD-6A4F6B4836EB}"/>
    <cellStyle name="標準_第１号様式・付表" xfId="1" xr:uid="{3592E388-7FED-45A5-8886-3C35168C9A94}"/>
    <cellStyle name="標準_付表　訪問介護　修正版_第一号様式 2" xfId="3" xr:uid="{232BDA6C-EEA1-494F-BCD6-E87FA25DA85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137160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99060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99060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121920</xdr:rowOff>
        </xdr:from>
        <xdr:to>
          <xdr:col>6</xdr:col>
          <xdr:colOff>0</xdr:colOff>
          <xdr:row>19</xdr:row>
          <xdr:rowOff>121920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137160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272AC3EF-DA87-43A7-8A23-266DE54F02CB}"/>
            </a:ext>
          </a:extLst>
        </xdr:cNvPr>
        <xdr:cNvSpPr/>
      </xdr:nvSpPr>
      <xdr:spPr>
        <a:xfrm>
          <a:off x="0" y="340360"/>
          <a:ext cx="123952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815D9583-C1D8-48AE-803E-0C1B7CDCA797}"/>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5CD177A5-9987-4339-BE4C-5F17F02EA207}"/>
            </a:ext>
          </a:extLst>
        </xdr:cNvPr>
        <xdr:cNvSpPr/>
      </xdr:nvSpPr>
      <xdr:spPr>
        <a:xfrm>
          <a:off x="142875" y="1659254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2B66BFD-DF0E-46A1-BDE5-230469006F0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963B401-BE3D-42CA-B701-7A045ED7DCA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06BDD60-C68E-44F3-BA69-B9F956C2F1A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17BDEAD-2121-4FFC-8A6C-846C93D81D40}"/>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53A9C2B-9A00-4657-A2C0-4E1FDF0EC88B}"/>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17E3F48-BA29-490C-8121-3DACFB750AA5}"/>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8FF8D7A8-3664-4F0A-9B88-D18A67A80C2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5A2ED549-06E2-4964-8AB1-51A5BDD0630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709C2A2-CD19-4A7D-A351-60D79BFBF93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2A2139F6-503C-42BC-B043-AF402DE2B9F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E358074-F0C9-475D-95CD-8F3ADF2D758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862604F-14BE-4FC8-BED5-90DC02EBA4D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4AD1B55D-2D88-4207-BE61-5171084F51A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D93FFAA-0710-4272-8141-69481B4442B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1DC4349-6E0E-4593-980A-E8A9CB5E9CBD}"/>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18DEF4B-BC78-4707-8E6C-A95F948212CC}"/>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C634DAFC-D0B1-4377-931A-ECBE84EF5CD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08C1A6B-F919-4097-9CB8-77965AA4E2B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1B819122-57D6-4610-9B9D-C222614FABD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1DCDFC3-D221-4CEB-B9D1-45B5A82363C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BFEEE8F-9FDD-4343-9D7E-CE638AE35C51}"/>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1A5211A7-5CFF-49B3-855E-04DB6A28476E}"/>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D2345BE-956C-4CDA-97AA-D17F708367E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D717073-ECD6-4814-833F-685D74A8CB3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66E86C2-2451-4818-870F-373639FABEB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B38F504-0D90-4906-B31C-E9F4F10485E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12A0FB75-37F1-4C02-84E0-EDF9449FBF9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E4CA577-C3BB-4A6D-A6BA-FA64C4FDB01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2953D5D-ACC6-4624-A6DA-068A5892060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74ACE5C-9BEC-4F4A-9D4B-B467254DE43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4140DCA-903A-4D77-ADEA-E7AD09C5F941}"/>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37FB103-7250-4BD2-BDF0-EB4985D7192E}"/>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3A5315BB-2565-4AE0-877F-2E8927CA04E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7AEF2586-6ECF-4A9E-96B1-809ED2669D1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74F7A21-32A1-47B5-A535-023FBC3E742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53259E0-CB9F-4447-BBA2-C0025B93CC9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B5CD417-8D98-4452-B235-99B2A10AFBF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04EF145-0F80-436E-BB75-FE88136D092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09E70CC-4B0D-4D73-B8D4-B3423C76FFEA}"/>
            </a:ext>
          </a:extLst>
        </xdr:cNvPr>
        <xdr:cNvSpPr txBox="1"/>
      </xdr:nvSpPr>
      <xdr:spPr bwMode="auto">
        <a:xfrm>
          <a:off x="9544" y="8221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823DD50-2357-4663-A489-7C271470706A}"/>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18F0183-285B-4846-A9EB-E82BE39E265C}"/>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19983EE-0522-4AA2-ADB8-7A95B32B42A8}"/>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981C439A-8A69-44C6-951B-72AC00D98DC7}"/>
            </a:ext>
          </a:extLst>
        </xdr:cNvPr>
        <xdr:cNvSpPr txBox="1"/>
      </xdr:nvSpPr>
      <xdr:spPr bwMode="auto">
        <a:xfrm>
          <a:off x="14139050" y="107365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BC85458-A95B-4C9F-AF27-DFB42959FC96}"/>
            </a:ext>
          </a:extLst>
        </xdr:cNvPr>
        <xdr:cNvSpPr txBox="1"/>
      </xdr:nvSpPr>
      <xdr:spPr bwMode="auto">
        <a:xfrm>
          <a:off x="7509019" y="107365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4BC9107-A293-421B-A8EC-2D5460AF6B0C}"/>
            </a:ext>
          </a:extLst>
        </xdr:cNvPr>
        <xdr:cNvSpPr txBox="1"/>
      </xdr:nvSpPr>
      <xdr:spPr bwMode="auto">
        <a:xfrm>
          <a:off x="1131124" y="107365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EA996C7-8869-4D39-91B8-0C57FBFD9C69}"/>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A041443-80ED-4E01-99CC-4AEC87434153}"/>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1591100-30F3-45F9-83E0-0CBBCBE62E42}"/>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E5D9474-F242-4F91-935B-8C56477021EB}"/>
            </a:ext>
          </a:extLst>
        </xdr:cNvPr>
        <xdr:cNvSpPr txBox="1"/>
      </xdr:nvSpPr>
      <xdr:spPr bwMode="auto">
        <a:xfrm>
          <a:off x="9544" y="10736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829AFDD-92E0-4791-9AF1-9D32B9551E6E}"/>
            </a:ext>
          </a:extLst>
        </xdr:cNvPr>
        <xdr:cNvSpPr>
          <a:spLocks noChangeArrowheads="1"/>
        </xdr:cNvSpPr>
      </xdr:nvSpPr>
      <xdr:spPr bwMode="auto">
        <a:xfrm>
          <a:off x="1255395" y="73971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100E917-4FAB-46C8-83CA-DBA6224B0C1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C109AA2-B45F-4780-8477-3BDC43D814E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0A3C68A-C7EE-4123-8841-4CA45E609BA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CDBB679E-0075-43B9-9D1D-F2334A110B8D}"/>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F2A7BE6-A5FE-43C9-AB32-C19B016D59A2}"/>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9E51DDA-B22C-403A-A85D-0F3BE260E4C7}"/>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3183E1EE-F46B-45A0-832A-B5CDDC717B1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D8F1F334-60AA-4255-A19C-EEF00D18DA7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9AC814A-DAC4-471A-B0FA-AE0D7EB816F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2AEE4A34-6958-4216-B989-AB5EAE166A3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5AD521D-6212-4F92-A684-D70D68CDBBD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3F0E60A5-57B4-4840-B812-F35DCF94AEB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B45B8A0-56DD-43C1-B1C6-78C34266E54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EA3E2A9-F876-4255-B37A-7EA6D95FE19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CAFD32A-6525-44CD-AD3E-2B4BB90B9819}"/>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7EF917F-1C77-4F35-82C3-3B9AD4074E1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AC011D4-9931-4EF7-8274-B005FCCE090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5A2A0FE-D808-46E0-B0B3-239B7471D2A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F872552-DE1F-4DE0-A11E-BD63200BDA7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A853EF2-85E7-4768-92C6-C6790343A0E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B021F94-9396-4211-AD4B-46BB26D7C4BF}"/>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35B2100-3122-4965-865A-5ABB2E5CF039}"/>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6393F5C-67E5-4F30-8432-51A840A851A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3763306-B68F-4A53-834A-5C31C325627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ED44EAF-3601-43D8-B27A-E55B11B6E3C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EF49B55-A64B-45DA-AF7A-5FBE3B8CC6F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06ACB8B-780B-4583-BE27-BF252BABC36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95C6876-A929-46A7-96C4-3EB0FF5F67B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38412EC-A9DA-4AD3-85D4-43B090C767A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89343A4-1EC1-44C2-9BAC-59E22BE551F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56766F6-4CE5-485C-A8D9-F8F49E354F26}"/>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20105E5-26A0-4CEC-8B47-B2300B313C4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2DCAF20-345C-4714-A5E7-3765E92896B1}"/>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6241563-4A5F-4D2E-BF13-3176489C9CF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F78076F-90E2-4826-850B-54FBFE739DF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DB48F9D-5604-4405-B151-B97B2B92F4F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7097068-9D6D-44A8-80E8-055AD05B009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8B1DC5B-2DBC-42E8-860E-A7773BC7433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9B7543A-E040-4791-A680-02FDD0BB8A0E}"/>
            </a:ext>
          </a:extLst>
        </xdr:cNvPr>
        <xdr:cNvSpPr txBox="1"/>
      </xdr:nvSpPr>
      <xdr:spPr bwMode="auto">
        <a:xfrm>
          <a:off x="9544" y="8221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A4A187FB-B38D-4107-9A23-D0A0E27362E8}"/>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B2DDD235-2F75-485C-90A7-45360B46C113}"/>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3989D69-3780-4181-A2B8-78119681B86D}"/>
            </a:ext>
          </a:extLst>
        </xdr:cNvPr>
        <xdr:cNvSpPr txBox="1"/>
      </xdr:nvSpPr>
      <xdr:spPr bwMode="auto">
        <a:xfrm>
          <a:off x="11697117" y="10736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B21C84F-F6D0-48EE-A065-C39F91937BBD}"/>
            </a:ext>
          </a:extLst>
        </xdr:cNvPr>
        <xdr:cNvSpPr txBox="1"/>
      </xdr:nvSpPr>
      <xdr:spPr bwMode="auto">
        <a:xfrm>
          <a:off x="14139050" y="107365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9ABDD42-BDF0-4971-8A99-3FBF38AB94D1}"/>
            </a:ext>
          </a:extLst>
        </xdr:cNvPr>
        <xdr:cNvSpPr txBox="1"/>
      </xdr:nvSpPr>
      <xdr:spPr bwMode="auto">
        <a:xfrm>
          <a:off x="7509019" y="107365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3D4BF5-D6F8-40E3-A708-554828F9D6DC}"/>
            </a:ext>
          </a:extLst>
        </xdr:cNvPr>
        <xdr:cNvSpPr txBox="1"/>
      </xdr:nvSpPr>
      <xdr:spPr bwMode="auto">
        <a:xfrm>
          <a:off x="1131124" y="107365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187F305-B52E-4C22-807B-BD8A7C3A4D78}"/>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93E0766-1EDE-42AC-A67F-857CB0D09B7A}"/>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FBD145A-2238-4F15-B669-8B127A0C0E68}"/>
            </a:ext>
          </a:extLst>
        </xdr:cNvPr>
        <xdr:cNvSpPr txBox="1"/>
      </xdr:nvSpPr>
      <xdr:spPr bwMode="auto">
        <a:xfrm>
          <a:off x="7594632" y="107365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911D0227-45A2-42DB-817E-5FC685F9E5E1}"/>
            </a:ext>
          </a:extLst>
        </xdr:cNvPr>
        <xdr:cNvSpPr txBox="1"/>
      </xdr:nvSpPr>
      <xdr:spPr bwMode="auto">
        <a:xfrm>
          <a:off x="9544" y="10736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F75002C2-A525-4E3B-9F7F-B3400DEDCB5C}"/>
            </a:ext>
          </a:extLst>
        </xdr:cNvPr>
        <xdr:cNvSpPr>
          <a:spLocks noChangeArrowheads="1"/>
        </xdr:cNvSpPr>
      </xdr:nvSpPr>
      <xdr:spPr bwMode="auto">
        <a:xfrm>
          <a:off x="1255395" y="73971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1865-6723-4C6A-BF6B-D92C0B06BE1F}">
  <sheetPr>
    <tabColor rgb="FFFF0000"/>
    <pageSetUpPr fitToPage="1"/>
  </sheetPr>
  <dimension ref="A1:AJ58"/>
  <sheetViews>
    <sheetView showGridLines="0" tabSelected="1" view="pageBreakPreview" zoomScaleNormal="100" zoomScaleSheetLayoutView="100" workbookViewId="0">
      <selection activeCell="AL7" sqref="AL7"/>
    </sheetView>
  </sheetViews>
  <sheetFormatPr defaultColWidth="2.88671875" defaultRowHeight="14.85" customHeight="1" x14ac:dyDescent="0.2"/>
  <cols>
    <col min="1" max="1" width="4.44140625" style="1" customWidth="1"/>
    <col min="2" max="22" width="2.88671875" style="1"/>
    <col min="23" max="23" width="3.88671875" style="1" customWidth="1"/>
    <col min="24" max="35" width="3.44140625" style="1" customWidth="1"/>
    <col min="36" max="36" width="4" style="1" customWidth="1"/>
    <col min="37" max="16384" width="2.88671875" style="1"/>
  </cols>
  <sheetData>
    <row r="1" spans="1:36" ht="14.85" customHeight="1" x14ac:dyDescent="0.2">
      <c r="A1" s="1" t="s">
        <v>80</v>
      </c>
      <c r="N1" s="49"/>
      <c r="W1" s="2"/>
      <c r="X1" s="2"/>
      <c r="Y1" s="2"/>
      <c r="Z1" s="2"/>
      <c r="AA1" s="2"/>
      <c r="AB1" s="2"/>
      <c r="AC1" s="2"/>
      <c r="AD1" s="2"/>
      <c r="AE1" s="2"/>
      <c r="AF1" s="2"/>
      <c r="AG1" s="2"/>
      <c r="AH1" s="2"/>
      <c r="AI1" s="2"/>
      <c r="AJ1" s="2"/>
    </row>
    <row r="2" spans="1:36" ht="14.85" customHeight="1" x14ac:dyDescent="0.2">
      <c r="W2" s="2"/>
      <c r="X2" s="2"/>
      <c r="Y2" s="2"/>
      <c r="Z2" s="2"/>
      <c r="AA2" s="2"/>
      <c r="AB2" s="2"/>
      <c r="AC2" s="2"/>
      <c r="AD2" s="2"/>
      <c r="AE2" s="2"/>
      <c r="AF2" s="2"/>
      <c r="AG2" s="2"/>
      <c r="AH2" s="2"/>
      <c r="AI2" s="2"/>
      <c r="AJ2" s="2"/>
    </row>
    <row r="3" spans="1:36" ht="14.85" customHeight="1" x14ac:dyDescent="0.2">
      <c r="E3" s="56" t="s">
        <v>79</v>
      </c>
      <c r="V3" s="31"/>
      <c r="W3" s="31"/>
      <c r="X3" s="31"/>
      <c r="Y3" s="31"/>
      <c r="Z3" s="31"/>
      <c r="AA3" s="31"/>
      <c r="AB3" s="31"/>
      <c r="AC3" s="31"/>
      <c r="AD3" s="31"/>
      <c r="AE3" s="31"/>
      <c r="AF3" s="31"/>
      <c r="AG3" s="31"/>
      <c r="AH3" s="31"/>
      <c r="AI3" s="31"/>
      <c r="AJ3" s="31"/>
    </row>
    <row r="4" spans="1:36" ht="14.85" customHeight="1" x14ac:dyDescent="0.2">
      <c r="E4" s="56" t="s">
        <v>78</v>
      </c>
      <c r="V4" s="31"/>
      <c r="W4" s="31"/>
      <c r="X4" s="31"/>
      <c r="Y4" s="31"/>
      <c r="Z4" s="31"/>
      <c r="AA4" s="31"/>
      <c r="AB4" s="31"/>
      <c r="AC4" s="31"/>
      <c r="AD4" s="31"/>
      <c r="AE4" s="31"/>
      <c r="AF4" s="31"/>
      <c r="AG4" s="31"/>
      <c r="AH4" s="31"/>
      <c r="AI4" s="31"/>
      <c r="AJ4" s="31"/>
    </row>
    <row r="5" spans="1:36" ht="14.85" customHeight="1" x14ac:dyDescent="0.2">
      <c r="E5" s="56" t="s">
        <v>77</v>
      </c>
    </row>
    <row r="6" spans="1:36" ht="14.85" customHeight="1" x14ac:dyDescent="0.2">
      <c r="E6" s="49" t="s">
        <v>76</v>
      </c>
    </row>
    <row r="7" spans="1:36" ht="14.85" customHeight="1" x14ac:dyDescent="0.2">
      <c r="A7" s="377" t="s">
        <v>75</v>
      </c>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row>
    <row r="8" spans="1:36" ht="14.85" customHeight="1" x14ac:dyDescent="0.2">
      <c r="G8" s="2"/>
      <c r="H8" s="2"/>
      <c r="I8" s="2"/>
      <c r="J8" s="2"/>
      <c r="K8" s="2"/>
      <c r="L8" s="2"/>
      <c r="M8" s="2"/>
      <c r="N8" s="2"/>
      <c r="O8" s="2"/>
      <c r="P8" s="2"/>
      <c r="Q8" s="2"/>
      <c r="R8" s="2"/>
    </row>
    <row r="9" spans="1:36" ht="14.85" customHeight="1" x14ac:dyDescent="0.2">
      <c r="D9" s="2"/>
      <c r="F9" s="2"/>
      <c r="G9" s="2"/>
      <c r="H9" s="2"/>
      <c r="I9" s="2"/>
      <c r="J9" s="2"/>
      <c r="K9" s="2"/>
      <c r="AB9" s="377"/>
      <c r="AC9" s="377"/>
      <c r="AD9" s="1" t="s">
        <v>74</v>
      </c>
      <c r="AE9" s="377"/>
      <c r="AF9" s="377"/>
      <c r="AG9" s="1" t="s">
        <v>73</v>
      </c>
      <c r="AH9" s="377"/>
      <c r="AI9" s="377"/>
      <c r="AJ9" s="1" t="s">
        <v>72</v>
      </c>
    </row>
    <row r="10" spans="1:36" ht="14.85" customHeight="1" x14ac:dyDescent="0.2">
      <c r="A10" s="378"/>
      <c r="B10" s="378"/>
      <c r="C10" s="378"/>
      <c r="D10" s="378"/>
      <c r="E10" s="378"/>
      <c r="F10" s="377" t="s">
        <v>71</v>
      </c>
      <c r="G10" s="377"/>
      <c r="H10" s="377"/>
      <c r="I10" s="377"/>
      <c r="J10" s="377"/>
      <c r="K10" s="377"/>
    </row>
    <row r="11" spans="1:36" ht="18" customHeight="1" x14ac:dyDescent="0.2">
      <c r="A11" s="378"/>
      <c r="B11" s="378"/>
      <c r="C11" s="378"/>
      <c r="D11" s="378"/>
      <c r="E11" s="378"/>
      <c r="F11" s="377"/>
      <c r="G11" s="377"/>
      <c r="H11" s="377"/>
      <c r="I11" s="377"/>
      <c r="J11" s="377"/>
      <c r="K11" s="377"/>
      <c r="P11" s="361" t="s">
        <v>70</v>
      </c>
      <c r="Q11" s="361"/>
      <c r="R11" s="361"/>
      <c r="S11" s="48"/>
      <c r="T11" s="362"/>
      <c r="U11" s="362"/>
      <c r="V11" s="362"/>
      <c r="W11" s="362"/>
      <c r="X11" s="362"/>
      <c r="Y11" s="362"/>
      <c r="Z11" s="362"/>
      <c r="AA11" s="362"/>
      <c r="AB11" s="362"/>
      <c r="AC11" s="362"/>
      <c r="AD11" s="362"/>
      <c r="AE11" s="362"/>
      <c r="AF11" s="362"/>
      <c r="AG11" s="362"/>
      <c r="AH11" s="362"/>
      <c r="AI11" s="362"/>
      <c r="AJ11" s="362"/>
    </row>
    <row r="12" spans="1:36" ht="18" customHeight="1" x14ac:dyDescent="0.2">
      <c r="C12" s="2"/>
      <c r="D12" s="2"/>
      <c r="E12" s="2"/>
      <c r="F12" s="2"/>
      <c r="G12" s="2"/>
      <c r="H12" s="2"/>
      <c r="I12" s="2"/>
      <c r="J12" s="2"/>
      <c r="K12" s="2"/>
      <c r="P12" s="361"/>
      <c r="Q12" s="361"/>
      <c r="R12" s="361"/>
      <c r="S12" s="48"/>
      <c r="T12" s="362"/>
      <c r="U12" s="362"/>
      <c r="V12" s="362"/>
      <c r="W12" s="362"/>
      <c r="X12" s="362"/>
      <c r="Y12" s="362"/>
      <c r="Z12" s="362"/>
      <c r="AA12" s="362"/>
      <c r="AB12" s="362"/>
      <c r="AC12" s="362"/>
      <c r="AD12" s="362"/>
      <c r="AE12" s="362"/>
      <c r="AF12" s="362"/>
      <c r="AG12" s="362"/>
      <c r="AH12" s="362"/>
      <c r="AI12" s="362"/>
      <c r="AJ12" s="362"/>
    </row>
    <row r="13" spans="1:36" ht="18" customHeight="1" x14ac:dyDescent="0.2">
      <c r="C13" s="2"/>
      <c r="D13" s="2"/>
      <c r="E13" s="2"/>
      <c r="F13" s="2"/>
      <c r="G13" s="2"/>
      <c r="H13" s="2"/>
      <c r="I13" s="2"/>
      <c r="J13" s="2"/>
      <c r="K13" s="2"/>
      <c r="M13" s="48" t="s">
        <v>69</v>
      </c>
      <c r="P13" s="361" t="s">
        <v>68</v>
      </c>
      <c r="Q13" s="361"/>
      <c r="R13" s="361"/>
      <c r="S13" s="48"/>
      <c r="T13" s="362"/>
      <c r="U13" s="362"/>
      <c r="V13" s="362"/>
      <c r="W13" s="362"/>
      <c r="X13" s="362"/>
      <c r="Y13" s="362"/>
      <c r="Z13" s="362"/>
      <c r="AA13" s="362"/>
      <c r="AB13" s="362"/>
      <c r="AC13" s="362"/>
      <c r="AD13" s="362"/>
      <c r="AE13" s="362"/>
      <c r="AF13" s="362"/>
      <c r="AG13" s="362"/>
      <c r="AH13" s="362"/>
      <c r="AI13" s="362"/>
      <c r="AJ13" s="362"/>
    </row>
    <row r="14" spans="1:36" ht="18" customHeight="1" x14ac:dyDescent="0.2">
      <c r="C14" s="2"/>
      <c r="D14" s="2"/>
      <c r="E14" s="2"/>
      <c r="F14" s="2"/>
      <c r="G14" s="2"/>
      <c r="H14" s="2"/>
      <c r="I14" s="2"/>
      <c r="J14" s="2"/>
      <c r="K14" s="2"/>
      <c r="P14" s="361"/>
      <c r="Q14" s="361"/>
      <c r="R14" s="361"/>
      <c r="S14" s="48"/>
      <c r="T14" s="362"/>
      <c r="U14" s="362"/>
      <c r="V14" s="362"/>
      <c r="W14" s="362"/>
      <c r="X14" s="362"/>
      <c r="Y14" s="362"/>
      <c r="Z14" s="362"/>
      <c r="AA14" s="362"/>
      <c r="AB14" s="362"/>
      <c r="AC14" s="362"/>
      <c r="AD14" s="362"/>
      <c r="AE14" s="362"/>
      <c r="AF14" s="362"/>
      <c r="AG14" s="362"/>
      <c r="AH14" s="362"/>
      <c r="AI14" s="362"/>
      <c r="AJ14" s="362"/>
    </row>
    <row r="15" spans="1:36" ht="18" customHeight="1" x14ac:dyDescent="0.2">
      <c r="C15" s="2"/>
      <c r="D15" s="2"/>
      <c r="E15" s="2"/>
      <c r="F15" s="2"/>
      <c r="G15" s="2"/>
      <c r="H15" s="2"/>
      <c r="I15" s="2"/>
      <c r="J15" s="2"/>
      <c r="K15" s="2"/>
      <c r="P15" s="361" t="s">
        <v>67</v>
      </c>
      <c r="Q15" s="361"/>
      <c r="R15" s="361"/>
      <c r="S15" s="361"/>
      <c r="T15" s="361"/>
      <c r="U15" s="361"/>
      <c r="V15" s="362"/>
      <c r="W15" s="362"/>
      <c r="X15" s="362"/>
      <c r="Y15" s="362"/>
      <c r="Z15" s="362"/>
      <c r="AA15" s="362"/>
      <c r="AB15" s="362"/>
      <c r="AC15" s="362"/>
      <c r="AD15" s="362"/>
      <c r="AE15" s="362"/>
      <c r="AF15" s="362"/>
      <c r="AG15" s="362"/>
      <c r="AH15" s="362"/>
      <c r="AI15" s="362"/>
      <c r="AJ15" s="362"/>
    </row>
    <row r="16" spans="1:36" ht="18" customHeight="1" x14ac:dyDescent="0.2">
      <c r="C16" s="2"/>
      <c r="D16" s="2"/>
      <c r="E16" s="2"/>
      <c r="F16" s="2"/>
      <c r="G16" s="2"/>
      <c r="H16" s="2"/>
      <c r="I16" s="2"/>
      <c r="J16" s="2"/>
      <c r="K16" s="2"/>
      <c r="P16" s="361"/>
      <c r="Q16" s="361"/>
      <c r="R16" s="361"/>
      <c r="S16" s="361"/>
      <c r="T16" s="361"/>
      <c r="U16" s="361"/>
      <c r="V16" s="362"/>
      <c r="W16" s="362"/>
      <c r="X16" s="362"/>
      <c r="Y16" s="362"/>
      <c r="Z16" s="362"/>
      <c r="AA16" s="362"/>
      <c r="AB16" s="362"/>
      <c r="AC16" s="362"/>
      <c r="AD16" s="362"/>
      <c r="AE16" s="362"/>
      <c r="AF16" s="362"/>
      <c r="AG16" s="362"/>
      <c r="AH16" s="362"/>
      <c r="AI16" s="362"/>
      <c r="AJ16" s="362"/>
    </row>
    <row r="17" spans="1:36" ht="14.85" customHeight="1" x14ac:dyDescent="0.2">
      <c r="B17" s="1" t="s">
        <v>66</v>
      </c>
    </row>
    <row r="19" spans="1:36" ht="14.4" customHeight="1" x14ac:dyDescent="0.2">
      <c r="U19" s="389" t="s">
        <v>65</v>
      </c>
      <c r="V19" s="390"/>
      <c r="W19" s="391"/>
      <c r="X19" s="47"/>
      <c r="Y19" s="46"/>
      <c r="Z19" s="46"/>
      <c r="AA19" s="46"/>
      <c r="AB19" s="46"/>
      <c r="AC19" s="46"/>
      <c r="AD19" s="46"/>
      <c r="AE19" s="46"/>
      <c r="AF19" s="46"/>
      <c r="AG19" s="46"/>
      <c r="AH19" s="45"/>
      <c r="AI19" s="45"/>
      <c r="AJ19" s="44"/>
    </row>
    <row r="20" spans="1:36" ht="14.85" customHeight="1" x14ac:dyDescent="0.2">
      <c r="A20" s="392" t="s">
        <v>64</v>
      </c>
      <c r="B20" s="43" t="s">
        <v>53</v>
      </c>
      <c r="C20" s="6"/>
      <c r="D20" s="6"/>
      <c r="E20" s="6"/>
      <c r="F20" s="6"/>
      <c r="G20" s="42"/>
      <c r="H20" s="394"/>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6"/>
    </row>
    <row r="21" spans="1:36" ht="27.75" customHeight="1" x14ac:dyDescent="0.2">
      <c r="A21" s="393"/>
      <c r="B21" s="41" t="s">
        <v>63</v>
      </c>
      <c r="C21" s="40"/>
      <c r="D21" s="40"/>
      <c r="E21" s="40"/>
      <c r="F21" s="40"/>
      <c r="G21" s="40"/>
      <c r="H21" s="397"/>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9"/>
    </row>
    <row r="22" spans="1:36" ht="14.25" customHeight="1" x14ac:dyDescent="0.2">
      <c r="A22" s="393"/>
      <c r="B22" s="371" t="s">
        <v>62</v>
      </c>
      <c r="C22" s="400"/>
      <c r="D22" s="400"/>
      <c r="E22" s="400"/>
      <c r="F22" s="400"/>
      <c r="G22" s="401"/>
      <c r="H22" s="409" t="s">
        <v>49</v>
      </c>
      <c r="I22" s="386"/>
      <c r="J22" s="386"/>
      <c r="K22" s="386"/>
      <c r="L22" s="385"/>
      <c r="M22" s="385"/>
      <c r="N22" s="36" t="s">
        <v>48</v>
      </c>
      <c r="O22" s="385"/>
      <c r="P22" s="385"/>
      <c r="Q22" s="35" t="s">
        <v>47</v>
      </c>
      <c r="R22" s="386"/>
      <c r="S22" s="386"/>
      <c r="T22" s="386"/>
      <c r="U22" s="386"/>
      <c r="V22" s="386"/>
      <c r="W22" s="386"/>
      <c r="X22" s="386"/>
      <c r="Y22" s="386"/>
      <c r="Z22" s="386"/>
      <c r="AA22" s="386"/>
      <c r="AB22" s="386"/>
      <c r="AC22" s="386"/>
      <c r="AD22" s="386"/>
      <c r="AE22" s="386"/>
      <c r="AF22" s="386"/>
      <c r="AG22" s="386"/>
      <c r="AH22" s="386"/>
      <c r="AI22" s="386"/>
      <c r="AJ22" s="387"/>
    </row>
    <row r="23" spans="1:36" ht="14.25" customHeight="1" x14ac:dyDescent="0.2">
      <c r="A23" s="393"/>
      <c r="B23" s="402"/>
      <c r="C23" s="403"/>
      <c r="D23" s="403"/>
      <c r="E23" s="403"/>
      <c r="F23" s="403"/>
      <c r="G23" s="404"/>
      <c r="H23" s="388"/>
      <c r="I23" s="363"/>
      <c r="J23" s="363"/>
      <c r="K23" s="363"/>
      <c r="L23" s="34" t="s">
        <v>46</v>
      </c>
      <c r="M23" s="34" t="s">
        <v>45</v>
      </c>
      <c r="N23" s="363"/>
      <c r="O23" s="363"/>
      <c r="P23" s="363"/>
      <c r="Q23" s="363"/>
      <c r="R23" s="363"/>
      <c r="S23" s="363"/>
      <c r="T23" s="363"/>
      <c r="U23" s="363"/>
      <c r="V23" s="34" t="s">
        <v>44</v>
      </c>
      <c r="W23" s="34" t="s">
        <v>43</v>
      </c>
      <c r="X23" s="363"/>
      <c r="Y23" s="363"/>
      <c r="Z23" s="363"/>
      <c r="AA23" s="363"/>
      <c r="AB23" s="363"/>
      <c r="AC23" s="363"/>
      <c r="AD23" s="363"/>
      <c r="AE23" s="363"/>
      <c r="AF23" s="363"/>
      <c r="AG23" s="363"/>
      <c r="AH23" s="363"/>
      <c r="AI23" s="363"/>
      <c r="AJ23" s="364"/>
    </row>
    <row r="24" spans="1:36" ht="14.25" customHeight="1" x14ac:dyDescent="0.2">
      <c r="A24" s="393"/>
      <c r="B24" s="405"/>
      <c r="C24" s="403"/>
      <c r="D24" s="403"/>
      <c r="E24" s="403"/>
      <c r="F24" s="403"/>
      <c r="G24" s="404"/>
      <c r="H24" s="388"/>
      <c r="I24" s="363"/>
      <c r="J24" s="363"/>
      <c r="K24" s="363"/>
      <c r="L24" s="34" t="s">
        <v>42</v>
      </c>
      <c r="M24" s="34" t="s">
        <v>41</v>
      </c>
      <c r="N24" s="363"/>
      <c r="O24" s="363"/>
      <c r="P24" s="363"/>
      <c r="Q24" s="363"/>
      <c r="R24" s="363"/>
      <c r="S24" s="363"/>
      <c r="T24" s="363"/>
      <c r="U24" s="363"/>
      <c r="V24" s="34" t="s">
        <v>40</v>
      </c>
      <c r="W24" s="34" t="s">
        <v>39</v>
      </c>
      <c r="X24" s="363"/>
      <c r="Y24" s="363"/>
      <c r="Z24" s="363"/>
      <c r="AA24" s="363"/>
      <c r="AB24" s="363"/>
      <c r="AC24" s="363"/>
      <c r="AD24" s="363"/>
      <c r="AE24" s="363"/>
      <c r="AF24" s="363"/>
      <c r="AG24" s="363"/>
      <c r="AH24" s="363"/>
      <c r="AI24" s="363"/>
      <c r="AJ24" s="364"/>
    </row>
    <row r="25" spans="1:36" ht="18.899999999999999" customHeight="1" x14ac:dyDescent="0.2">
      <c r="A25" s="393"/>
      <c r="B25" s="406"/>
      <c r="C25" s="407"/>
      <c r="D25" s="407"/>
      <c r="E25" s="407"/>
      <c r="F25" s="407"/>
      <c r="G25" s="408"/>
      <c r="H25" s="410"/>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2"/>
    </row>
    <row r="26" spans="1:36" ht="18.75" customHeight="1" x14ac:dyDescent="0.2">
      <c r="A26" s="393"/>
      <c r="B26" s="405" t="s">
        <v>61</v>
      </c>
      <c r="C26" s="403"/>
      <c r="D26" s="403"/>
      <c r="E26" s="403"/>
      <c r="F26" s="403"/>
      <c r="G26" s="404"/>
      <c r="H26" s="20" t="s">
        <v>60</v>
      </c>
      <c r="I26" s="16"/>
      <c r="J26" s="15"/>
      <c r="K26" s="379"/>
      <c r="L26" s="380"/>
      <c r="M26" s="380"/>
      <c r="N26" s="380"/>
      <c r="O26" s="380"/>
      <c r="P26" s="380"/>
      <c r="Q26" s="39" t="s">
        <v>59</v>
      </c>
      <c r="R26" s="38"/>
      <c r="S26" s="381"/>
      <c r="T26" s="381"/>
      <c r="U26" s="382"/>
      <c r="V26" s="20" t="s">
        <v>58</v>
      </c>
      <c r="W26" s="16"/>
      <c r="X26" s="15"/>
      <c r="Y26" s="379"/>
      <c r="Z26" s="380"/>
      <c r="AA26" s="380"/>
      <c r="AB26" s="380"/>
      <c r="AC26" s="380"/>
      <c r="AD26" s="380"/>
      <c r="AE26" s="380"/>
      <c r="AF26" s="380"/>
      <c r="AG26" s="380"/>
      <c r="AH26" s="380"/>
      <c r="AI26" s="380"/>
      <c r="AJ26" s="383"/>
    </row>
    <row r="27" spans="1:36" ht="18.75" customHeight="1" x14ac:dyDescent="0.2">
      <c r="A27" s="393"/>
      <c r="B27" s="406"/>
      <c r="C27" s="407"/>
      <c r="D27" s="407"/>
      <c r="E27" s="407"/>
      <c r="F27" s="407"/>
      <c r="G27" s="408"/>
      <c r="H27" s="384" t="s">
        <v>57</v>
      </c>
      <c r="I27" s="384"/>
      <c r="J27" s="384"/>
      <c r="K27" s="379"/>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3"/>
    </row>
    <row r="28" spans="1:36" s="37" customFormat="1" ht="18.75" customHeight="1" x14ac:dyDescent="0.2">
      <c r="A28" s="393"/>
      <c r="B28" s="365" t="s">
        <v>56</v>
      </c>
      <c r="C28" s="366"/>
      <c r="D28" s="366"/>
      <c r="E28" s="366"/>
      <c r="F28" s="366"/>
      <c r="G28" s="367"/>
      <c r="H28" s="368"/>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70"/>
    </row>
    <row r="29" spans="1:36" ht="14.85" customHeight="1" x14ac:dyDescent="0.2">
      <c r="A29" s="393"/>
      <c r="B29" s="371" t="s">
        <v>55</v>
      </c>
      <c r="C29" s="372"/>
      <c r="D29" s="372"/>
      <c r="E29" s="372"/>
      <c r="F29" s="372"/>
      <c r="G29" s="373"/>
      <c r="H29" s="413" t="s">
        <v>54</v>
      </c>
      <c r="I29" s="400"/>
      <c r="J29" s="401"/>
      <c r="K29" s="371"/>
      <c r="L29" s="372"/>
      <c r="M29" s="372"/>
      <c r="N29" s="372"/>
      <c r="O29" s="372"/>
      <c r="P29" s="373"/>
      <c r="Q29" s="394" t="s">
        <v>53</v>
      </c>
      <c r="R29" s="395"/>
      <c r="S29" s="396"/>
      <c r="T29" s="394"/>
      <c r="U29" s="395"/>
      <c r="V29" s="395"/>
      <c r="W29" s="395"/>
      <c r="X29" s="395"/>
      <c r="Y29" s="395"/>
      <c r="Z29" s="395"/>
      <c r="AA29" s="396"/>
      <c r="AB29" s="417" t="s">
        <v>52</v>
      </c>
      <c r="AC29" s="418"/>
      <c r="AD29" s="421"/>
      <c r="AE29" s="400"/>
      <c r="AF29" s="400"/>
      <c r="AG29" s="400"/>
      <c r="AH29" s="400"/>
      <c r="AI29" s="400"/>
      <c r="AJ29" s="401"/>
    </row>
    <row r="30" spans="1:36" ht="14.85" customHeight="1" x14ac:dyDescent="0.2">
      <c r="A30" s="393"/>
      <c r="B30" s="374"/>
      <c r="C30" s="375"/>
      <c r="D30" s="375"/>
      <c r="E30" s="375"/>
      <c r="F30" s="375"/>
      <c r="G30" s="376"/>
      <c r="H30" s="406"/>
      <c r="I30" s="407"/>
      <c r="J30" s="408"/>
      <c r="K30" s="374"/>
      <c r="L30" s="375"/>
      <c r="M30" s="375"/>
      <c r="N30" s="375"/>
      <c r="O30" s="375"/>
      <c r="P30" s="376"/>
      <c r="Q30" s="422" t="s">
        <v>51</v>
      </c>
      <c r="R30" s="423"/>
      <c r="S30" s="424"/>
      <c r="T30" s="422"/>
      <c r="U30" s="423"/>
      <c r="V30" s="423"/>
      <c r="W30" s="423"/>
      <c r="X30" s="423"/>
      <c r="Y30" s="423"/>
      <c r="Z30" s="423"/>
      <c r="AA30" s="424"/>
      <c r="AB30" s="419"/>
      <c r="AC30" s="420"/>
      <c r="AD30" s="407"/>
      <c r="AE30" s="407"/>
      <c r="AF30" s="407"/>
      <c r="AG30" s="407"/>
      <c r="AH30" s="407"/>
      <c r="AI30" s="407"/>
      <c r="AJ30" s="408"/>
    </row>
    <row r="31" spans="1:36" ht="14.85" customHeight="1" x14ac:dyDescent="0.2">
      <c r="A31" s="393"/>
      <c r="B31" s="413" t="s">
        <v>50</v>
      </c>
      <c r="C31" s="400"/>
      <c r="D31" s="400"/>
      <c r="E31" s="400"/>
      <c r="F31" s="400"/>
      <c r="G31" s="401"/>
      <c r="H31" s="409" t="s">
        <v>49</v>
      </c>
      <c r="I31" s="386"/>
      <c r="J31" s="386"/>
      <c r="K31" s="386"/>
      <c r="L31" s="385"/>
      <c r="M31" s="385"/>
      <c r="N31" s="36" t="s">
        <v>48</v>
      </c>
      <c r="O31" s="385"/>
      <c r="P31" s="385"/>
      <c r="Q31" s="35" t="s">
        <v>47</v>
      </c>
      <c r="R31" s="386"/>
      <c r="S31" s="386"/>
      <c r="T31" s="386"/>
      <c r="U31" s="386"/>
      <c r="V31" s="386"/>
      <c r="W31" s="386"/>
      <c r="X31" s="386"/>
      <c r="Y31" s="386"/>
      <c r="Z31" s="386"/>
      <c r="AA31" s="386"/>
      <c r="AB31" s="386"/>
      <c r="AC31" s="386"/>
      <c r="AD31" s="386"/>
      <c r="AE31" s="386"/>
      <c r="AF31" s="386"/>
      <c r="AG31" s="386"/>
      <c r="AH31" s="386"/>
      <c r="AI31" s="386"/>
      <c r="AJ31" s="387"/>
    </row>
    <row r="32" spans="1:36" ht="14.85" customHeight="1" x14ac:dyDescent="0.2">
      <c r="A32" s="393"/>
      <c r="B32" s="405"/>
      <c r="C32" s="403"/>
      <c r="D32" s="403"/>
      <c r="E32" s="403"/>
      <c r="F32" s="403"/>
      <c r="G32" s="404"/>
      <c r="H32" s="388"/>
      <c r="I32" s="363"/>
      <c r="J32" s="363"/>
      <c r="K32" s="363"/>
      <c r="L32" s="34" t="s">
        <v>46</v>
      </c>
      <c r="M32" s="34" t="s">
        <v>45</v>
      </c>
      <c r="N32" s="363"/>
      <c r="O32" s="363"/>
      <c r="P32" s="363"/>
      <c r="Q32" s="363"/>
      <c r="R32" s="363"/>
      <c r="S32" s="363"/>
      <c r="T32" s="363"/>
      <c r="U32" s="363"/>
      <c r="V32" s="34" t="s">
        <v>44</v>
      </c>
      <c r="W32" s="34" t="s">
        <v>43</v>
      </c>
      <c r="X32" s="363"/>
      <c r="Y32" s="363"/>
      <c r="Z32" s="363"/>
      <c r="AA32" s="363"/>
      <c r="AB32" s="363"/>
      <c r="AC32" s="363"/>
      <c r="AD32" s="363"/>
      <c r="AE32" s="363"/>
      <c r="AF32" s="363"/>
      <c r="AG32" s="363"/>
      <c r="AH32" s="363"/>
      <c r="AI32" s="363"/>
      <c r="AJ32" s="364"/>
    </row>
    <row r="33" spans="1:36" ht="14.85" customHeight="1" x14ac:dyDescent="0.2">
      <c r="A33" s="393"/>
      <c r="B33" s="405"/>
      <c r="C33" s="403"/>
      <c r="D33" s="403"/>
      <c r="E33" s="403"/>
      <c r="F33" s="403"/>
      <c r="G33" s="404"/>
      <c r="H33" s="388"/>
      <c r="I33" s="363"/>
      <c r="J33" s="363"/>
      <c r="K33" s="363"/>
      <c r="L33" s="34" t="s">
        <v>42</v>
      </c>
      <c r="M33" s="34" t="s">
        <v>41</v>
      </c>
      <c r="N33" s="363"/>
      <c r="O33" s="363"/>
      <c r="P33" s="363"/>
      <c r="Q33" s="363"/>
      <c r="R33" s="363"/>
      <c r="S33" s="363"/>
      <c r="T33" s="363"/>
      <c r="U33" s="363"/>
      <c r="V33" s="34" t="s">
        <v>40</v>
      </c>
      <c r="W33" s="34" t="s">
        <v>39</v>
      </c>
      <c r="X33" s="363"/>
      <c r="Y33" s="363"/>
      <c r="Z33" s="363"/>
      <c r="AA33" s="363"/>
      <c r="AB33" s="363"/>
      <c r="AC33" s="363"/>
      <c r="AD33" s="363"/>
      <c r="AE33" s="363"/>
      <c r="AF33" s="363"/>
      <c r="AG33" s="363"/>
      <c r="AH33" s="363"/>
      <c r="AI33" s="363"/>
      <c r="AJ33" s="364"/>
    </row>
    <row r="34" spans="1:36" ht="18.899999999999999" customHeight="1" x14ac:dyDescent="0.2">
      <c r="A34" s="393"/>
      <c r="B34" s="405"/>
      <c r="C34" s="403"/>
      <c r="D34" s="403"/>
      <c r="E34" s="403"/>
      <c r="F34" s="403"/>
      <c r="G34" s="404"/>
      <c r="H34" s="414"/>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6"/>
    </row>
    <row r="35" spans="1:36" ht="22.35" customHeight="1" x14ac:dyDescent="0.2">
      <c r="A35" s="433" t="s">
        <v>38</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5"/>
      <c r="AB35" s="436"/>
      <c r="AC35" s="436"/>
      <c r="AD35" s="436"/>
      <c r="AE35" s="436"/>
      <c r="AF35" s="436"/>
      <c r="AG35" s="436"/>
      <c r="AH35" s="436"/>
      <c r="AI35" s="436"/>
      <c r="AJ35" s="437"/>
    </row>
    <row r="36" spans="1:36" s="31" customFormat="1" ht="24" customHeight="1" x14ac:dyDescent="0.2">
      <c r="A36" s="438" t="s">
        <v>37</v>
      </c>
      <c r="B36" s="441" t="s">
        <v>36</v>
      </c>
      <c r="C36" s="442"/>
      <c r="D36" s="442"/>
      <c r="E36" s="442"/>
      <c r="F36" s="442"/>
      <c r="G36" s="442"/>
      <c r="H36" s="442"/>
      <c r="I36" s="442"/>
      <c r="J36" s="442"/>
      <c r="K36" s="442"/>
      <c r="L36" s="442"/>
      <c r="M36" s="442"/>
      <c r="N36" s="442"/>
      <c r="O36" s="442"/>
      <c r="P36" s="442"/>
      <c r="Q36" s="442"/>
      <c r="R36" s="442"/>
      <c r="S36" s="442"/>
      <c r="T36" s="33"/>
      <c r="U36" s="32"/>
      <c r="V36" s="447" t="s">
        <v>35</v>
      </c>
      <c r="W36" s="448"/>
      <c r="X36" s="449"/>
      <c r="Y36" s="447" t="s">
        <v>34</v>
      </c>
      <c r="Z36" s="448"/>
      <c r="AA36" s="449"/>
      <c r="AB36" s="456" t="s">
        <v>33</v>
      </c>
      <c r="AC36" s="457"/>
      <c r="AD36" s="457"/>
      <c r="AE36" s="457"/>
      <c r="AF36" s="458"/>
      <c r="AG36" s="441" t="s">
        <v>32</v>
      </c>
      <c r="AH36" s="442"/>
      <c r="AI36" s="442"/>
      <c r="AJ36" s="459"/>
    </row>
    <row r="37" spans="1:36" ht="24" customHeight="1" x14ac:dyDescent="0.2">
      <c r="A37" s="439"/>
      <c r="B37" s="443"/>
      <c r="C37" s="444"/>
      <c r="D37" s="444"/>
      <c r="E37" s="444"/>
      <c r="F37" s="444"/>
      <c r="G37" s="444"/>
      <c r="H37" s="444"/>
      <c r="I37" s="444"/>
      <c r="J37" s="444"/>
      <c r="K37" s="444"/>
      <c r="L37" s="444"/>
      <c r="M37" s="444"/>
      <c r="N37" s="444"/>
      <c r="O37" s="444"/>
      <c r="P37" s="444"/>
      <c r="Q37" s="444"/>
      <c r="R37" s="444"/>
      <c r="S37" s="444"/>
      <c r="T37" s="447" t="s">
        <v>31</v>
      </c>
      <c r="U37" s="449"/>
      <c r="V37" s="450"/>
      <c r="W37" s="451"/>
      <c r="X37" s="452"/>
      <c r="Y37" s="450"/>
      <c r="Z37" s="451"/>
      <c r="AA37" s="452"/>
      <c r="AB37" s="456"/>
      <c r="AC37" s="457"/>
      <c r="AD37" s="457"/>
      <c r="AE37" s="457"/>
      <c r="AF37" s="458"/>
      <c r="AG37" s="443"/>
      <c r="AH37" s="444"/>
      <c r="AI37" s="444"/>
      <c r="AJ37" s="460"/>
    </row>
    <row r="38" spans="1:36" ht="24" customHeight="1" x14ac:dyDescent="0.2">
      <c r="A38" s="439"/>
      <c r="B38" s="445"/>
      <c r="C38" s="446"/>
      <c r="D38" s="446"/>
      <c r="E38" s="446"/>
      <c r="F38" s="446"/>
      <c r="G38" s="446"/>
      <c r="H38" s="446"/>
      <c r="I38" s="446"/>
      <c r="J38" s="446"/>
      <c r="K38" s="446"/>
      <c r="L38" s="446"/>
      <c r="M38" s="446"/>
      <c r="N38" s="446"/>
      <c r="O38" s="446"/>
      <c r="P38" s="446"/>
      <c r="Q38" s="446"/>
      <c r="R38" s="446"/>
      <c r="S38" s="446"/>
      <c r="T38" s="453"/>
      <c r="U38" s="455"/>
      <c r="V38" s="453"/>
      <c r="W38" s="454"/>
      <c r="X38" s="455"/>
      <c r="Y38" s="453"/>
      <c r="Z38" s="454"/>
      <c r="AA38" s="455"/>
      <c r="AB38" s="456"/>
      <c r="AC38" s="457"/>
      <c r="AD38" s="457"/>
      <c r="AE38" s="457"/>
      <c r="AF38" s="458"/>
      <c r="AG38" s="445"/>
      <c r="AH38" s="446"/>
      <c r="AI38" s="446"/>
      <c r="AJ38" s="461"/>
    </row>
    <row r="39" spans="1:36" ht="18" customHeight="1" x14ac:dyDescent="0.2">
      <c r="A39" s="439"/>
      <c r="B39" s="462" t="s">
        <v>30</v>
      </c>
      <c r="C39" s="463"/>
      <c r="D39" s="464"/>
      <c r="E39" s="14" t="s">
        <v>29</v>
      </c>
      <c r="F39" s="8"/>
      <c r="G39" s="8"/>
      <c r="H39" s="8"/>
      <c r="I39" s="8"/>
      <c r="J39" s="8"/>
      <c r="K39" s="8"/>
      <c r="L39" s="8"/>
      <c r="M39" s="8"/>
      <c r="N39" s="8"/>
      <c r="O39" s="8"/>
      <c r="P39" s="8"/>
      <c r="Q39" s="24"/>
      <c r="R39" s="8"/>
      <c r="S39" s="8"/>
      <c r="T39" s="425"/>
      <c r="U39" s="426"/>
      <c r="V39" s="427"/>
      <c r="W39" s="428"/>
      <c r="X39" s="429"/>
      <c r="Y39" s="427"/>
      <c r="Z39" s="428"/>
      <c r="AA39" s="429"/>
      <c r="AB39" s="430"/>
      <c r="AC39" s="431"/>
      <c r="AD39" s="431"/>
      <c r="AE39" s="431"/>
      <c r="AF39" s="432"/>
      <c r="AG39" s="23" t="s">
        <v>28</v>
      </c>
      <c r="AH39" s="22"/>
      <c r="AI39" s="21"/>
      <c r="AJ39" s="7"/>
    </row>
    <row r="40" spans="1:36" ht="18" customHeight="1" x14ac:dyDescent="0.2">
      <c r="A40" s="439"/>
      <c r="B40" s="465"/>
      <c r="C40" s="466"/>
      <c r="D40" s="467"/>
      <c r="E40" s="14" t="s">
        <v>27</v>
      </c>
      <c r="F40" s="8"/>
      <c r="G40" s="8"/>
      <c r="H40" s="8"/>
      <c r="I40" s="8"/>
      <c r="J40" s="8"/>
      <c r="K40" s="8"/>
      <c r="L40" s="8"/>
      <c r="M40" s="8"/>
      <c r="N40" s="8"/>
      <c r="O40" s="8"/>
      <c r="P40" s="8"/>
      <c r="Q40" s="24"/>
      <c r="R40" s="8"/>
      <c r="S40" s="16"/>
      <c r="T40" s="425"/>
      <c r="U40" s="426"/>
      <c r="V40" s="427"/>
      <c r="W40" s="428"/>
      <c r="X40" s="429"/>
      <c r="Y40" s="427"/>
      <c r="Z40" s="428"/>
      <c r="AA40" s="429"/>
      <c r="AB40" s="430"/>
      <c r="AC40" s="431"/>
      <c r="AD40" s="431"/>
      <c r="AE40" s="431"/>
      <c r="AF40" s="432"/>
      <c r="AG40" s="23" t="s">
        <v>8</v>
      </c>
      <c r="AH40" s="22"/>
      <c r="AI40" s="21"/>
      <c r="AJ40" s="7"/>
    </row>
    <row r="41" spans="1:36" ht="18" customHeight="1" x14ac:dyDescent="0.2">
      <c r="A41" s="439"/>
      <c r="B41" s="465"/>
      <c r="C41" s="466"/>
      <c r="D41" s="467"/>
      <c r="E41" s="14" t="s">
        <v>26</v>
      </c>
      <c r="F41" s="8"/>
      <c r="G41" s="8"/>
      <c r="H41" s="8"/>
      <c r="I41" s="8"/>
      <c r="J41" s="8"/>
      <c r="K41" s="8"/>
      <c r="L41" s="8"/>
      <c r="M41" s="8"/>
      <c r="N41" s="8"/>
      <c r="O41" s="8"/>
      <c r="P41" s="8"/>
      <c r="Q41" s="24"/>
      <c r="R41" s="8"/>
      <c r="S41" s="16"/>
      <c r="T41" s="425"/>
      <c r="U41" s="426"/>
      <c r="V41" s="427"/>
      <c r="W41" s="428"/>
      <c r="X41" s="429"/>
      <c r="Y41" s="427"/>
      <c r="Z41" s="428"/>
      <c r="AA41" s="429"/>
      <c r="AB41" s="430"/>
      <c r="AC41" s="431"/>
      <c r="AD41" s="431"/>
      <c r="AE41" s="431"/>
      <c r="AF41" s="432"/>
      <c r="AG41" s="23" t="s">
        <v>6</v>
      </c>
      <c r="AH41" s="22"/>
      <c r="AI41" s="21"/>
      <c r="AJ41" s="7"/>
    </row>
    <row r="42" spans="1:36" ht="18" customHeight="1" x14ac:dyDescent="0.2">
      <c r="A42" s="439"/>
      <c r="B42" s="465"/>
      <c r="C42" s="466"/>
      <c r="D42" s="467"/>
      <c r="E42" s="14" t="s">
        <v>25</v>
      </c>
      <c r="F42" s="8"/>
      <c r="G42" s="8"/>
      <c r="H42" s="8"/>
      <c r="I42" s="8"/>
      <c r="J42" s="8"/>
      <c r="K42" s="8"/>
      <c r="L42" s="8"/>
      <c r="M42" s="8"/>
      <c r="N42" s="8"/>
      <c r="O42" s="8"/>
      <c r="P42" s="8"/>
      <c r="Q42" s="24"/>
      <c r="R42" s="8"/>
      <c r="S42" s="16"/>
      <c r="T42" s="425"/>
      <c r="U42" s="426"/>
      <c r="V42" s="427"/>
      <c r="W42" s="428"/>
      <c r="X42" s="429"/>
      <c r="Y42" s="427"/>
      <c r="Z42" s="428"/>
      <c r="AA42" s="429"/>
      <c r="AB42" s="430"/>
      <c r="AC42" s="431"/>
      <c r="AD42" s="431"/>
      <c r="AE42" s="431"/>
      <c r="AF42" s="432"/>
      <c r="AG42" s="23" t="s">
        <v>4</v>
      </c>
      <c r="AH42" s="22"/>
      <c r="AI42" s="21"/>
      <c r="AJ42" s="7"/>
    </row>
    <row r="43" spans="1:36" ht="18" customHeight="1" x14ac:dyDescent="0.2">
      <c r="A43" s="439"/>
      <c r="B43" s="465"/>
      <c r="C43" s="466"/>
      <c r="D43" s="467"/>
      <c r="E43" s="14" t="s">
        <v>24</v>
      </c>
      <c r="F43" s="8"/>
      <c r="G43" s="8"/>
      <c r="H43" s="8"/>
      <c r="I43" s="8"/>
      <c r="J43" s="8"/>
      <c r="K43" s="8"/>
      <c r="L43" s="8"/>
      <c r="M43" s="8"/>
      <c r="N43" s="8"/>
      <c r="O43" s="8"/>
      <c r="P43" s="8"/>
      <c r="Q43" s="24"/>
      <c r="R43" s="8"/>
      <c r="S43" s="16"/>
      <c r="T43" s="425"/>
      <c r="U43" s="426"/>
      <c r="V43" s="427"/>
      <c r="W43" s="428"/>
      <c r="X43" s="429"/>
      <c r="Y43" s="427"/>
      <c r="Z43" s="428"/>
      <c r="AA43" s="429"/>
      <c r="AB43" s="430"/>
      <c r="AC43" s="431"/>
      <c r="AD43" s="431"/>
      <c r="AE43" s="431"/>
      <c r="AF43" s="432"/>
      <c r="AG43" s="23" t="s">
        <v>23</v>
      </c>
      <c r="AH43" s="22"/>
      <c r="AI43" s="21"/>
      <c r="AJ43" s="7"/>
    </row>
    <row r="44" spans="1:36" ht="18" customHeight="1" x14ac:dyDescent="0.2">
      <c r="A44" s="439"/>
      <c r="B44" s="465"/>
      <c r="C44" s="466"/>
      <c r="D44" s="467"/>
      <c r="E44" s="14" t="s">
        <v>22</v>
      </c>
      <c r="F44" s="8"/>
      <c r="G44" s="8"/>
      <c r="H44" s="8"/>
      <c r="I44" s="8"/>
      <c r="J44" s="8"/>
      <c r="K44" s="8"/>
      <c r="L44" s="8"/>
      <c r="M44" s="8"/>
      <c r="N44" s="8"/>
      <c r="O44" s="8"/>
      <c r="P44" s="8"/>
      <c r="Q44" s="24"/>
      <c r="R44" s="8"/>
      <c r="S44" s="16"/>
      <c r="T44" s="425"/>
      <c r="U44" s="426"/>
      <c r="V44" s="427"/>
      <c r="W44" s="428"/>
      <c r="X44" s="429"/>
      <c r="Y44" s="427"/>
      <c r="Z44" s="428"/>
      <c r="AA44" s="429"/>
      <c r="AB44" s="430"/>
      <c r="AC44" s="431"/>
      <c r="AD44" s="431"/>
      <c r="AE44" s="431"/>
      <c r="AF44" s="432"/>
      <c r="AG44" s="23" t="s">
        <v>21</v>
      </c>
      <c r="AH44" s="22"/>
      <c r="AI44" s="21"/>
      <c r="AJ44" s="7"/>
    </row>
    <row r="45" spans="1:36" ht="18" customHeight="1" x14ac:dyDescent="0.2">
      <c r="A45" s="439"/>
      <c r="B45" s="465"/>
      <c r="C45" s="466"/>
      <c r="D45" s="467"/>
      <c r="E45" s="20" t="s">
        <v>20</v>
      </c>
      <c r="F45" s="16"/>
      <c r="G45" s="16"/>
      <c r="H45" s="16"/>
      <c r="I45" s="16"/>
      <c r="J45" s="16"/>
      <c r="K45" s="16"/>
      <c r="L45" s="16"/>
      <c r="M45" s="16"/>
      <c r="N45" s="16"/>
      <c r="O45" s="16"/>
      <c r="P45" s="16"/>
      <c r="Q45" s="24"/>
      <c r="R45" s="8"/>
      <c r="S45" s="16"/>
      <c r="T45" s="425"/>
      <c r="U45" s="426"/>
      <c r="V45" s="427"/>
      <c r="W45" s="428"/>
      <c r="X45" s="429"/>
      <c r="Y45" s="427"/>
      <c r="Z45" s="428"/>
      <c r="AA45" s="429"/>
      <c r="AB45" s="430"/>
      <c r="AC45" s="431"/>
      <c r="AD45" s="431"/>
      <c r="AE45" s="431"/>
      <c r="AF45" s="432"/>
      <c r="AG45" s="23" t="s">
        <v>19</v>
      </c>
      <c r="AH45" s="22"/>
      <c r="AI45" s="21"/>
      <c r="AJ45" s="7"/>
    </row>
    <row r="46" spans="1:36" ht="18" customHeight="1" x14ac:dyDescent="0.2">
      <c r="A46" s="439"/>
      <c r="B46" s="465"/>
      <c r="C46" s="466"/>
      <c r="D46" s="467"/>
      <c r="E46" s="20" t="s">
        <v>18</v>
      </c>
      <c r="F46" s="16"/>
      <c r="G46" s="16"/>
      <c r="H46" s="16"/>
      <c r="I46" s="16"/>
      <c r="J46" s="16"/>
      <c r="K46" s="16"/>
      <c r="L46" s="16"/>
      <c r="M46" s="16"/>
      <c r="N46" s="16"/>
      <c r="O46" s="16"/>
      <c r="P46" s="16"/>
      <c r="Q46" s="24"/>
      <c r="R46" s="8"/>
      <c r="S46" s="16"/>
      <c r="T46" s="425"/>
      <c r="U46" s="426"/>
      <c r="V46" s="427"/>
      <c r="W46" s="428"/>
      <c r="X46" s="429"/>
      <c r="Y46" s="427"/>
      <c r="Z46" s="428"/>
      <c r="AA46" s="429"/>
      <c r="AB46" s="430"/>
      <c r="AC46" s="431"/>
      <c r="AD46" s="431"/>
      <c r="AE46" s="431"/>
      <c r="AF46" s="432"/>
      <c r="AG46" s="23" t="s">
        <v>17</v>
      </c>
      <c r="AH46" s="22"/>
      <c r="AI46" s="21"/>
      <c r="AJ46" s="7"/>
    </row>
    <row r="47" spans="1:36" ht="18" customHeight="1" x14ac:dyDescent="0.2">
      <c r="A47" s="439"/>
      <c r="B47" s="468"/>
      <c r="C47" s="469"/>
      <c r="D47" s="470"/>
      <c r="E47" s="20" t="s">
        <v>16</v>
      </c>
      <c r="F47" s="16"/>
      <c r="G47" s="16"/>
      <c r="H47" s="16"/>
      <c r="I47" s="16"/>
      <c r="J47" s="16"/>
      <c r="K47" s="16"/>
      <c r="L47" s="16"/>
      <c r="M47" s="16"/>
      <c r="N47" s="16"/>
      <c r="O47" s="16"/>
      <c r="P47" s="16"/>
      <c r="Q47" s="24"/>
      <c r="R47" s="8"/>
      <c r="S47" s="16"/>
      <c r="T47" s="427"/>
      <c r="U47" s="429"/>
      <c r="V47" s="427"/>
      <c r="W47" s="428"/>
      <c r="X47" s="429"/>
      <c r="Y47" s="427"/>
      <c r="Z47" s="428"/>
      <c r="AA47" s="429"/>
      <c r="AB47" s="430"/>
      <c r="AC47" s="431"/>
      <c r="AD47" s="431"/>
      <c r="AE47" s="431"/>
      <c r="AF47" s="432"/>
      <c r="AG47" s="23" t="s">
        <v>15</v>
      </c>
      <c r="AH47" s="22"/>
      <c r="AI47" s="21"/>
      <c r="AJ47" s="7"/>
    </row>
    <row r="48" spans="1:36" ht="18" customHeight="1" x14ac:dyDescent="0.2">
      <c r="A48" s="439"/>
      <c r="B48" s="30" t="s">
        <v>14</v>
      </c>
      <c r="C48" s="29"/>
      <c r="D48" s="28"/>
      <c r="E48" s="27"/>
      <c r="F48" s="2"/>
      <c r="G48" s="16"/>
      <c r="H48" s="16"/>
      <c r="I48" s="16"/>
      <c r="J48" s="16"/>
      <c r="K48" s="16"/>
      <c r="L48" s="16"/>
      <c r="M48" s="16"/>
      <c r="N48" s="16"/>
      <c r="O48" s="16"/>
      <c r="P48" s="16"/>
      <c r="Q48" s="24"/>
      <c r="R48" s="8"/>
      <c r="S48" s="16"/>
      <c r="T48" s="425"/>
      <c r="U48" s="426"/>
      <c r="V48" s="427"/>
      <c r="W48" s="428"/>
      <c r="X48" s="429"/>
      <c r="Y48" s="427"/>
      <c r="Z48" s="428"/>
      <c r="AA48" s="429"/>
      <c r="AB48" s="430"/>
      <c r="AC48" s="431"/>
      <c r="AD48" s="431"/>
      <c r="AE48" s="431"/>
      <c r="AF48" s="432"/>
      <c r="AG48" s="23" t="s">
        <v>13</v>
      </c>
      <c r="AH48" s="22"/>
      <c r="AI48" s="21"/>
      <c r="AJ48" s="7"/>
    </row>
    <row r="49" spans="1:36" ht="18" customHeight="1" x14ac:dyDescent="0.2">
      <c r="A49" s="439"/>
      <c r="B49" s="57" t="s">
        <v>12</v>
      </c>
      <c r="C49" s="26"/>
      <c r="D49" s="25"/>
      <c r="E49" s="14"/>
      <c r="F49" s="8"/>
      <c r="G49" s="16"/>
      <c r="H49" s="16"/>
      <c r="I49" s="16"/>
      <c r="J49" s="16"/>
      <c r="K49" s="16"/>
      <c r="L49" s="16"/>
      <c r="M49" s="16"/>
      <c r="N49" s="16"/>
      <c r="O49" s="16"/>
      <c r="P49" s="16"/>
      <c r="Q49" s="24"/>
      <c r="R49" s="8"/>
      <c r="S49" s="16"/>
      <c r="T49" s="425"/>
      <c r="U49" s="426"/>
      <c r="V49" s="427"/>
      <c r="W49" s="428"/>
      <c r="X49" s="429"/>
      <c r="Y49" s="427"/>
      <c r="Z49" s="428"/>
      <c r="AA49" s="429"/>
      <c r="AB49" s="430"/>
      <c r="AC49" s="431"/>
      <c r="AD49" s="431"/>
      <c r="AE49" s="431"/>
      <c r="AF49" s="432"/>
      <c r="AG49" s="58" t="s">
        <v>11</v>
      </c>
      <c r="AH49" s="22"/>
      <c r="AI49" s="21"/>
      <c r="AJ49" s="7"/>
    </row>
    <row r="50" spans="1:36" ht="18" customHeight="1" x14ac:dyDescent="0.2">
      <c r="A50" s="439"/>
      <c r="B50" s="471" t="s">
        <v>10</v>
      </c>
      <c r="C50" s="472"/>
      <c r="D50" s="473"/>
      <c r="E50" s="20" t="s">
        <v>9</v>
      </c>
      <c r="F50" s="16"/>
      <c r="G50" s="16"/>
      <c r="H50" s="16"/>
      <c r="I50" s="16"/>
      <c r="J50" s="16"/>
      <c r="K50" s="16"/>
      <c r="L50" s="16"/>
      <c r="M50" s="16"/>
      <c r="N50" s="16"/>
      <c r="O50" s="16"/>
      <c r="P50" s="16"/>
      <c r="Q50" s="24"/>
      <c r="R50" s="8"/>
      <c r="S50" s="16"/>
      <c r="T50" s="425"/>
      <c r="U50" s="426"/>
      <c r="V50" s="427"/>
      <c r="W50" s="428"/>
      <c r="X50" s="429"/>
      <c r="Y50" s="427"/>
      <c r="Z50" s="428"/>
      <c r="AA50" s="429"/>
      <c r="AB50" s="430"/>
      <c r="AC50" s="431"/>
      <c r="AD50" s="431"/>
      <c r="AE50" s="431"/>
      <c r="AF50" s="432"/>
      <c r="AG50" s="23" t="s">
        <v>8</v>
      </c>
      <c r="AH50" s="22"/>
      <c r="AI50" s="21"/>
      <c r="AJ50" s="7"/>
    </row>
    <row r="51" spans="1:36" ht="18" customHeight="1" x14ac:dyDescent="0.2">
      <c r="A51" s="439"/>
      <c r="B51" s="474"/>
      <c r="C51" s="475"/>
      <c r="D51" s="476"/>
      <c r="E51" s="14" t="s">
        <v>7</v>
      </c>
      <c r="F51" s="8"/>
      <c r="G51" s="8"/>
      <c r="H51" s="8"/>
      <c r="I51" s="8"/>
      <c r="J51" s="8"/>
      <c r="K51" s="8"/>
      <c r="L51" s="8"/>
      <c r="M51" s="8"/>
      <c r="N51" s="8"/>
      <c r="O51" s="8"/>
      <c r="P51" s="8"/>
      <c r="Q51" s="24"/>
      <c r="R51" s="8"/>
      <c r="S51" s="16"/>
      <c r="T51" s="425"/>
      <c r="U51" s="426"/>
      <c r="V51" s="427"/>
      <c r="W51" s="428"/>
      <c r="X51" s="429"/>
      <c r="Y51" s="427"/>
      <c r="Z51" s="428"/>
      <c r="AA51" s="429"/>
      <c r="AB51" s="430"/>
      <c r="AC51" s="431"/>
      <c r="AD51" s="431"/>
      <c r="AE51" s="431"/>
      <c r="AF51" s="432"/>
      <c r="AG51" s="23" t="s">
        <v>6</v>
      </c>
      <c r="AH51" s="22"/>
      <c r="AI51" s="21"/>
      <c r="AJ51" s="7"/>
    </row>
    <row r="52" spans="1:36" ht="18" customHeight="1" x14ac:dyDescent="0.2">
      <c r="A52" s="440"/>
      <c r="B52" s="477"/>
      <c r="C52" s="478"/>
      <c r="D52" s="479"/>
      <c r="E52" s="14" t="s">
        <v>5</v>
      </c>
      <c r="F52" s="8"/>
      <c r="G52" s="8"/>
      <c r="H52" s="8"/>
      <c r="I52" s="8"/>
      <c r="J52" s="8"/>
      <c r="K52" s="8"/>
      <c r="L52" s="8"/>
      <c r="M52" s="8"/>
      <c r="N52" s="8"/>
      <c r="O52" s="8"/>
      <c r="P52" s="8"/>
      <c r="Q52" s="24"/>
      <c r="R52" s="8"/>
      <c r="S52" s="16"/>
      <c r="T52" s="425"/>
      <c r="U52" s="426"/>
      <c r="V52" s="427"/>
      <c r="W52" s="428"/>
      <c r="X52" s="429"/>
      <c r="Y52" s="427"/>
      <c r="Z52" s="428"/>
      <c r="AA52" s="429"/>
      <c r="AB52" s="430"/>
      <c r="AC52" s="431"/>
      <c r="AD52" s="431"/>
      <c r="AE52" s="431"/>
      <c r="AF52" s="432"/>
      <c r="AG52" s="23" t="s">
        <v>4</v>
      </c>
      <c r="AH52" s="22"/>
      <c r="AI52" s="21"/>
      <c r="AJ52" s="7"/>
    </row>
    <row r="53" spans="1:36" ht="18" customHeight="1" x14ac:dyDescent="0.2">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2">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2">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2">
      <c r="B56" s="4"/>
    </row>
    <row r="57" spans="1:36" ht="14.85" customHeight="1" x14ac:dyDescent="0.2">
      <c r="A57" s="2"/>
    </row>
    <row r="58" spans="1:36" ht="14.85" customHeight="1" x14ac:dyDescent="0.2">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D29:AJ30"/>
    <mergeCell ref="Q30:S30"/>
    <mergeCell ref="T30:AA30"/>
    <mergeCell ref="T39:U39"/>
    <mergeCell ref="V39:X39"/>
    <mergeCell ref="Y39:AA39"/>
    <mergeCell ref="AB39:AF39"/>
    <mergeCell ref="T40:U40"/>
    <mergeCell ref="V40:X40"/>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4"/>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47" right="0.3" top="0.74803149606299213" bottom="0.44"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72556-8023-44EA-AC46-26163C0498EB}">
  <sheetPr>
    <tabColor rgb="FFFFC000"/>
    <pageSetUpPr fitToPage="1"/>
  </sheetPr>
  <dimension ref="B1:C16"/>
  <sheetViews>
    <sheetView zoomScaleNormal="100" zoomScaleSheetLayoutView="80" workbookViewId="0">
      <selection activeCell="B1" sqref="B1"/>
    </sheetView>
  </sheetViews>
  <sheetFormatPr defaultColWidth="8.77734375" defaultRowHeight="16.2" x14ac:dyDescent="0.2"/>
  <cols>
    <col min="1" max="1" width="0.77734375" style="200" customWidth="1"/>
    <col min="2" max="2" width="30.77734375" style="200" customWidth="1"/>
    <col min="3" max="3" width="70.77734375" style="200" customWidth="1"/>
    <col min="4" max="4" width="0.77734375" style="200" customWidth="1"/>
    <col min="5" max="16384" width="8.77734375" style="200"/>
  </cols>
  <sheetData>
    <row r="1" spans="2:3" ht="16.95" customHeight="1" x14ac:dyDescent="0.2">
      <c r="B1" s="199" t="s">
        <v>250</v>
      </c>
    </row>
    <row r="2" spans="2:3" ht="32.4" customHeight="1" thickBot="1" x14ac:dyDescent="0.25">
      <c r="B2" s="758" t="s">
        <v>251</v>
      </c>
      <c r="C2" s="758"/>
    </row>
    <row r="3" spans="2:3" s="203" customFormat="1" ht="25.2" customHeight="1" x14ac:dyDescent="0.2">
      <c r="B3" s="201" t="s">
        <v>252</v>
      </c>
      <c r="C3" s="202"/>
    </row>
    <row r="4" spans="2:3" s="203" customFormat="1" ht="22.95" customHeight="1" thickBot="1" x14ac:dyDescent="0.25">
      <c r="B4" s="204" t="s">
        <v>253</v>
      </c>
      <c r="C4" s="205"/>
    </row>
    <row r="5" spans="2:3" s="203" customFormat="1" ht="22.95" customHeight="1" thickBot="1" x14ac:dyDescent="0.25">
      <c r="B5" s="206"/>
      <c r="C5" s="207"/>
    </row>
    <row r="6" spans="2:3" s="203" customFormat="1" ht="33.75" customHeight="1" x14ac:dyDescent="0.2">
      <c r="B6" s="759" t="s">
        <v>254</v>
      </c>
      <c r="C6" s="760"/>
    </row>
    <row r="7" spans="2:3" s="203" customFormat="1" ht="24.9" customHeight="1" x14ac:dyDescent="0.2">
      <c r="B7" s="761" t="s">
        <v>255</v>
      </c>
      <c r="C7" s="762"/>
    </row>
    <row r="8" spans="2:3" s="203" customFormat="1" ht="99.9" customHeight="1" x14ac:dyDescent="0.2">
      <c r="B8" s="754"/>
      <c r="C8" s="755"/>
    </row>
    <row r="9" spans="2:3" s="203" customFormat="1" ht="24.9" customHeight="1" x14ac:dyDescent="0.2">
      <c r="B9" s="752" t="s">
        <v>256</v>
      </c>
      <c r="C9" s="753"/>
    </row>
    <row r="10" spans="2:3" ht="99.9" customHeight="1" x14ac:dyDescent="0.2">
      <c r="B10" s="754"/>
      <c r="C10" s="755"/>
    </row>
    <row r="11" spans="2:3" ht="24.9" customHeight="1" x14ac:dyDescent="0.2">
      <c r="B11" s="752" t="s">
        <v>257</v>
      </c>
      <c r="C11" s="753"/>
    </row>
    <row r="12" spans="2:3" ht="99.9" customHeight="1" x14ac:dyDescent="0.2">
      <c r="B12" s="754"/>
      <c r="C12" s="755"/>
    </row>
    <row r="13" spans="2:3" ht="24.9" customHeight="1" x14ac:dyDescent="0.2">
      <c r="B13" s="752" t="s">
        <v>258</v>
      </c>
      <c r="C13" s="753"/>
    </row>
    <row r="14" spans="2:3" ht="99.9" customHeight="1" thickBot="1" x14ac:dyDescent="0.25">
      <c r="B14" s="756"/>
      <c r="C14" s="757"/>
    </row>
    <row r="15" spans="2:3" ht="18" x14ac:dyDescent="0.2">
      <c r="B15" s="208"/>
      <c r="C15" s="208"/>
    </row>
    <row r="16" spans="2:3" ht="18" x14ac:dyDescent="0.2">
      <c r="B16" s="199" t="s">
        <v>259</v>
      </c>
    </row>
  </sheetData>
  <mergeCells count="10">
    <mergeCell ref="B11:C11"/>
    <mergeCell ref="B12:C12"/>
    <mergeCell ref="B13:C13"/>
    <mergeCell ref="B14:C14"/>
    <mergeCell ref="B2:C2"/>
    <mergeCell ref="B6:C6"/>
    <mergeCell ref="B7:C7"/>
    <mergeCell ref="B8:C8"/>
    <mergeCell ref="B9:C9"/>
    <mergeCell ref="B10:C10"/>
  </mergeCells>
  <phoneticPr fontId="8"/>
  <printOptions horizontalCentered="1"/>
  <pageMargins left="0.70866141732283472" right="0.25" top="0.74803149606299213" bottom="0.5"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4259-2A82-4589-B187-E8150EB12A2C}">
  <sheetPr>
    <tabColor rgb="FFFFC000"/>
    <pageSetUpPr fitToPage="1"/>
  </sheetPr>
  <dimension ref="A1:L24"/>
  <sheetViews>
    <sheetView zoomScale="130" zoomScaleNormal="130" zoomScaleSheetLayoutView="130" workbookViewId="0">
      <selection activeCell="A23" sqref="A23"/>
    </sheetView>
  </sheetViews>
  <sheetFormatPr defaultColWidth="8.77734375" defaultRowHeight="18" x14ac:dyDescent="0.2"/>
  <cols>
    <col min="1" max="1" width="6.33203125" style="209" customWidth="1"/>
    <col min="2" max="3" width="14.77734375" style="209" customWidth="1"/>
    <col min="4" max="5" width="12.77734375" style="209" customWidth="1"/>
    <col min="6" max="6" width="17.77734375" style="209" customWidth="1"/>
    <col min="7" max="12" width="5.33203125" style="209" customWidth="1"/>
    <col min="13" max="16384" width="8.77734375" style="209"/>
  </cols>
  <sheetData>
    <row r="1" spans="1:12" x14ac:dyDescent="0.2">
      <c r="A1" s="771" t="s">
        <v>260</v>
      </c>
      <c r="B1" s="771"/>
      <c r="C1" s="771"/>
      <c r="D1" s="771"/>
      <c r="E1" s="771"/>
      <c r="F1" s="771"/>
      <c r="G1" s="771"/>
      <c r="H1" s="771"/>
      <c r="I1" s="771"/>
      <c r="J1" s="771"/>
      <c r="K1" s="771"/>
      <c r="L1" s="771"/>
    </row>
    <row r="3" spans="1:12" ht="16.95" customHeight="1" x14ac:dyDescent="0.2">
      <c r="A3" s="758" t="s">
        <v>261</v>
      </c>
      <c r="B3" s="758"/>
      <c r="C3" s="758"/>
      <c r="D3" s="758"/>
      <c r="E3" s="758"/>
      <c r="F3" s="758"/>
      <c r="G3" s="758"/>
      <c r="H3" s="758"/>
      <c r="I3" s="758"/>
      <c r="J3" s="758"/>
      <c r="K3" s="758"/>
      <c r="L3" s="758"/>
    </row>
    <row r="4" spans="1:12" ht="16.95" customHeight="1" x14ac:dyDescent="0.2">
      <c r="A4" s="210"/>
      <c r="B4" s="210"/>
      <c r="C4" s="210"/>
      <c r="D4" s="210"/>
      <c r="E4" s="210"/>
      <c r="F4" s="210"/>
      <c r="G4" s="210"/>
      <c r="H4" s="210"/>
      <c r="I4" s="210"/>
      <c r="J4" s="210"/>
      <c r="K4" s="210"/>
      <c r="L4" s="210"/>
    </row>
    <row r="5" spans="1:12" ht="24" customHeight="1" x14ac:dyDescent="0.2">
      <c r="A5" s="211"/>
      <c r="B5" s="211"/>
      <c r="C5" s="211"/>
      <c r="D5" s="211"/>
      <c r="E5" s="211"/>
      <c r="F5" s="211"/>
      <c r="G5" s="212"/>
      <c r="H5" s="213" t="s">
        <v>262</v>
      </c>
      <c r="I5" s="213"/>
      <c r="J5" s="213" t="s">
        <v>263</v>
      </c>
      <c r="K5" s="213"/>
      <c r="L5" s="213" t="s">
        <v>264</v>
      </c>
    </row>
    <row r="6" spans="1:12" ht="16.95" customHeight="1" x14ac:dyDescent="0.2">
      <c r="A6" s="772" t="s">
        <v>265</v>
      </c>
      <c r="B6" s="772"/>
      <c r="C6" s="211" t="s">
        <v>266</v>
      </c>
      <c r="D6" s="211"/>
      <c r="E6" s="211"/>
      <c r="F6" s="211"/>
      <c r="G6" s="211"/>
      <c r="H6" s="211"/>
      <c r="I6" s="211"/>
      <c r="J6" s="211"/>
      <c r="K6" s="211"/>
      <c r="L6" s="211"/>
    </row>
    <row r="7" spans="1:12" ht="16.95" customHeight="1" x14ac:dyDescent="0.2">
      <c r="A7" s="214"/>
      <c r="B7" s="214"/>
      <c r="C7" s="214"/>
      <c r="D7" s="214"/>
      <c r="E7" s="214"/>
      <c r="F7" s="214"/>
      <c r="G7" s="214"/>
      <c r="H7" s="214"/>
      <c r="I7" s="214"/>
      <c r="J7" s="214"/>
      <c r="K7" s="214"/>
      <c r="L7" s="214"/>
    </row>
    <row r="8" spans="1:12" s="216" customFormat="1" ht="21" customHeight="1" x14ac:dyDescent="0.5">
      <c r="A8" s="773" t="s">
        <v>267</v>
      </c>
      <c r="B8" s="773"/>
      <c r="C8" s="773"/>
      <c r="D8" s="215" t="s">
        <v>268</v>
      </c>
      <c r="E8" s="774"/>
      <c r="F8" s="774"/>
      <c r="G8" s="774"/>
      <c r="H8" s="774"/>
      <c r="I8" s="774"/>
      <c r="J8" s="774"/>
      <c r="K8" s="774"/>
      <c r="L8" s="774"/>
    </row>
    <row r="9" spans="1:12" ht="21" customHeight="1" x14ac:dyDescent="0.45">
      <c r="A9" s="217"/>
      <c r="B9" s="217"/>
      <c r="C9" s="217"/>
      <c r="D9" s="218"/>
      <c r="E9" s="775"/>
      <c r="F9" s="775"/>
      <c r="G9" s="775"/>
      <c r="H9" s="775"/>
      <c r="I9" s="775"/>
      <c r="J9" s="775"/>
      <c r="K9" s="775"/>
      <c r="L9" s="775"/>
    </row>
    <row r="10" spans="1:12" ht="21" customHeight="1" x14ac:dyDescent="0.4">
      <c r="A10" s="217"/>
      <c r="B10" s="217"/>
      <c r="C10" s="217"/>
      <c r="D10" s="767" t="s">
        <v>269</v>
      </c>
      <c r="E10" s="767"/>
      <c r="F10" s="768"/>
      <c r="G10" s="768"/>
      <c r="H10" s="768"/>
      <c r="I10" s="768"/>
      <c r="J10" s="768"/>
      <c r="K10" s="768"/>
      <c r="L10" s="768"/>
    </row>
    <row r="11" spans="1:12" ht="21" customHeight="1" x14ac:dyDescent="0.45">
      <c r="D11" s="770"/>
      <c r="E11" s="770"/>
      <c r="F11" s="769"/>
      <c r="G11" s="769"/>
      <c r="H11" s="769"/>
      <c r="I11" s="769"/>
      <c r="J11" s="769"/>
      <c r="K11" s="769"/>
      <c r="L11" s="769"/>
    </row>
    <row r="12" spans="1:12" ht="27.75" customHeight="1" x14ac:dyDescent="0.2">
      <c r="A12" s="763"/>
      <c r="B12" s="763"/>
      <c r="C12" s="763"/>
      <c r="D12" s="763"/>
      <c r="E12" s="763"/>
      <c r="F12" s="763"/>
      <c r="G12" s="763"/>
      <c r="H12" s="763"/>
      <c r="I12" s="763"/>
      <c r="J12" s="763"/>
      <c r="K12" s="763"/>
      <c r="L12" s="763"/>
    </row>
    <row r="13" spans="1:12" ht="27.75" customHeight="1" x14ac:dyDescent="0.2">
      <c r="A13" s="219"/>
      <c r="B13" s="219"/>
      <c r="C13" s="219"/>
      <c r="D13" s="219"/>
      <c r="E13" s="219"/>
      <c r="F13" s="219"/>
      <c r="G13" s="219"/>
      <c r="H13" s="219"/>
      <c r="I13" s="219"/>
      <c r="J13" s="219"/>
      <c r="K13" s="219"/>
      <c r="L13" s="219"/>
    </row>
    <row r="14" spans="1:12" s="203" customFormat="1" ht="16.95" customHeight="1" x14ac:dyDescent="0.2">
      <c r="A14" s="220" t="s">
        <v>270</v>
      </c>
      <c r="B14" s="221"/>
      <c r="C14" s="221"/>
      <c r="D14" s="221"/>
      <c r="E14" s="221"/>
      <c r="F14" s="221"/>
      <c r="G14" s="221"/>
      <c r="H14" s="221"/>
      <c r="I14" s="221"/>
      <c r="J14" s="221"/>
      <c r="K14" s="221"/>
      <c r="L14" s="221"/>
    </row>
    <row r="20" spans="1:8" ht="19.5" customHeight="1" x14ac:dyDescent="0.2">
      <c r="A20" s="222"/>
      <c r="B20" s="764" t="s">
        <v>271</v>
      </c>
      <c r="C20" s="765"/>
      <c r="D20" s="765"/>
      <c r="E20" s="765"/>
      <c r="F20" s="765"/>
      <c r="G20" s="765"/>
      <c r="H20" s="766"/>
    </row>
    <row r="21" spans="1:8" ht="19.5" customHeight="1" x14ac:dyDescent="0.2">
      <c r="A21" s="222"/>
      <c r="B21" s="764" t="s">
        <v>272</v>
      </c>
      <c r="C21" s="765"/>
      <c r="D21" s="765"/>
      <c r="E21" s="765"/>
      <c r="F21" s="765"/>
      <c r="G21" s="765"/>
      <c r="H21" s="766"/>
    </row>
    <row r="22" spans="1:8" ht="19.5" customHeight="1" x14ac:dyDescent="0.2">
      <c r="A22" s="222"/>
      <c r="B22" s="764" t="s">
        <v>273</v>
      </c>
      <c r="C22" s="765"/>
      <c r="D22" s="765"/>
      <c r="E22" s="765"/>
      <c r="F22" s="765"/>
      <c r="G22" s="765"/>
      <c r="H22" s="766"/>
    </row>
    <row r="23" spans="1:8" ht="19.5" customHeight="1" x14ac:dyDescent="0.2">
      <c r="A23" s="222"/>
      <c r="B23" s="764" t="s">
        <v>274</v>
      </c>
      <c r="C23" s="765"/>
      <c r="D23" s="765"/>
      <c r="E23" s="765"/>
      <c r="F23" s="765"/>
      <c r="G23" s="765"/>
      <c r="H23" s="766"/>
    </row>
    <row r="24" spans="1:8" x14ac:dyDescent="0.2">
      <c r="A24" s="209" t="s">
        <v>275</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8"/>
  <printOptions horizontalCentered="1"/>
  <pageMargins left="0.70866141732283472" right="0.5" top="0.74803149606299213" bottom="0.4"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1CB8-3183-44B3-B098-02A063BDB1BD}">
  <sheetPr>
    <pageSetUpPr fitToPage="1"/>
  </sheetPr>
  <dimension ref="B1:C19"/>
  <sheetViews>
    <sheetView showGridLines="0" topLeftCell="B1" zoomScale="130" zoomScaleNormal="130" workbookViewId="0">
      <selection activeCell="B11" sqref="A11:B11"/>
    </sheetView>
  </sheetViews>
  <sheetFormatPr defaultColWidth="9.33203125" defaultRowHeight="18" x14ac:dyDescent="0.45"/>
  <cols>
    <col min="1" max="1" width="1" style="223" customWidth="1"/>
    <col min="2" max="2" width="7.77734375" style="223" customWidth="1"/>
    <col min="3" max="3" width="110.77734375" style="224" customWidth="1"/>
    <col min="4" max="4" width="1" style="223" customWidth="1"/>
    <col min="5" max="10" width="9.33203125" style="223"/>
    <col min="11" max="11" width="8.6640625" style="223" customWidth="1"/>
    <col min="12" max="16384" width="9.33203125" style="223"/>
  </cols>
  <sheetData>
    <row r="1" spans="2:3" x14ac:dyDescent="0.45">
      <c r="B1" s="223" t="s">
        <v>276</v>
      </c>
      <c r="C1" s="223"/>
    </row>
    <row r="2" spans="2:3" x14ac:dyDescent="0.45">
      <c r="C2" s="223" t="s">
        <v>277</v>
      </c>
    </row>
    <row r="3" spans="2:3" ht="6" customHeight="1" x14ac:dyDescent="0.45"/>
    <row r="4" spans="2:3" x14ac:dyDescent="0.45">
      <c r="B4" s="225" t="s">
        <v>278</v>
      </c>
      <c r="C4" s="226" t="s">
        <v>279</v>
      </c>
    </row>
    <row r="5" spans="2:3" ht="26.4" x14ac:dyDescent="0.45">
      <c r="B5" s="227" t="s">
        <v>280</v>
      </c>
      <c r="C5" s="228" t="s">
        <v>281</v>
      </c>
    </row>
    <row r="6" spans="2:3" ht="26.4" x14ac:dyDescent="0.45">
      <c r="B6" s="227" t="s">
        <v>282</v>
      </c>
      <c r="C6" s="228" t="s">
        <v>283</v>
      </c>
    </row>
    <row r="7" spans="2:3" x14ac:dyDescent="0.45">
      <c r="B7" s="227" t="s">
        <v>284</v>
      </c>
      <c r="C7" s="228" t="s">
        <v>285</v>
      </c>
    </row>
    <row r="8" spans="2:3" ht="26.4" x14ac:dyDescent="0.45">
      <c r="B8" s="227" t="s">
        <v>286</v>
      </c>
      <c r="C8" s="228" t="s">
        <v>287</v>
      </c>
    </row>
    <row r="9" spans="2:3" x14ac:dyDescent="0.45">
      <c r="B9" s="227" t="s">
        <v>288</v>
      </c>
      <c r="C9" s="228" t="s">
        <v>289</v>
      </c>
    </row>
    <row r="10" spans="2:3" ht="28.8" customHeight="1" x14ac:dyDescent="0.45">
      <c r="B10" s="227" t="s">
        <v>290</v>
      </c>
      <c r="C10" s="228" t="s">
        <v>291</v>
      </c>
    </row>
    <row r="11" spans="2:3" ht="101.4" customHeight="1" x14ac:dyDescent="0.45">
      <c r="B11" s="227" t="s">
        <v>292</v>
      </c>
      <c r="C11" s="228" t="s">
        <v>293</v>
      </c>
    </row>
    <row r="12" spans="2:3" ht="55.8" customHeight="1" x14ac:dyDescent="0.45">
      <c r="B12" s="227" t="s">
        <v>294</v>
      </c>
      <c r="C12" s="228" t="s">
        <v>295</v>
      </c>
    </row>
    <row r="13" spans="2:3" ht="43.8" customHeight="1" x14ac:dyDescent="0.45">
      <c r="B13" s="227" t="s">
        <v>296</v>
      </c>
      <c r="C13" s="228" t="s">
        <v>297</v>
      </c>
    </row>
    <row r="14" spans="2:3" ht="58.2" customHeight="1" x14ac:dyDescent="0.45">
      <c r="B14" s="227" t="s">
        <v>298</v>
      </c>
      <c r="C14" s="228" t="s">
        <v>299</v>
      </c>
    </row>
    <row r="15" spans="2:3" ht="45.6" customHeight="1" x14ac:dyDescent="0.45">
      <c r="B15" s="227" t="s">
        <v>300</v>
      </c>
      <c r="C15" s="228" t="s">
        <v>301</v>
      </c>
    </row>
    <row r="16" spans="2:3" x14ac:dyDescent="0.45">
      <c r="B16" s="227" t="s">
        <v>302</v>
      </c>
      <c r="C16" s="228" t="s">
        <v>303</v>
      </c>
    </row>
    <row r="17" spans="2:3" x14ac:dyDescent="0.45">
      <c r="B17" s="227" t="s">
        <v>304</v>
      </c>
      <c r="C17" s="228" t="s">
        <v>305</v>
      </c>
    </row>
    <row r="18" spans="2:3" x14ac:dyDescent="0.45">
      <c r="B18" s="229" t="s">
        <v>306</v>
      </c>
      <c r="C18" s="230" t="s">
        <v>307</v>
      </c>
    </row>
    <row r="19" spans="2:3" x14ac:dyDescent="0.45">
      <c r="B19" s="231"/>
    </row>
  </sheetData>
  <phoneticPr fontId="8"/>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9BE9-BECE-43DA-91C3-814BB8F0533A}">
  <sheetPr>
    <tabColor rgb="FFFFC000"/>
    <pageSetUpPr fitToPage="1"/>
  </sheetPr>
  <dimension ref="A1:B18"/>
  <sheetViews>
    <sheetView zoomScaleNormal="100" workbookViewId="0">
      <selection activeCell="O25" sqref="O25"/>
    </sheetView>
  </sheetViews>
  <sheetFormatPr defaultColWidth="9" defaultRowHeight="13.2" x14ac:dyDescent="0.2"/>
  <cols>
    <col min="1" max="1" width="46.109375" style="232" customWidth="1"/>
    <col min="2" max="2" width="30" style="232" customWidth="1"/>
    <col min="3" max="16384" width="9" style="232"/>
  </cols>
  <sheetData>
    <row r="1" spans="1:2" ht="22.5" customHeight="1" x14ac:dyDescent="0.2">
      <c r="A1" s="232" t="s">
        <v>308</v>
      </c>
    </row>
    <row r="2" spans="1:2" ht="24.75" customHeight="1" x14ac:dyDescent="0.2">
      <c r="A2" s="779" t="s">
        <v>309</v>
      </c>
      <c r="B2" s="779"/>
    </row>
    <row r="3" spans="1:2" ht="18.75" customHeight="1" x14ac:dyDescent="0.2"/>
    <row r="4" spans="1:2" ht="14.1" customHeight="1" x14ac:dyDescent="0.2">
      <c r="A4" s="233" t="s">
        <v>53</v>
      </c>
      <c r="B4" s="780" t="s">
        <v>310</v>
      </c>
    </row>
    <row r="5" spans="1:2" ht="18.75" customHeight="1" x14ac:dyDescent="0.2">
      <c r="A5" s="234" t="s">
        <v>311</v>
      </c>
      <c r="B5" s="781"/>
    </row>
    <row r="6" spans="1:2" ht="15" customHeight="1" x14ac:dyDescent="0.2">
      <c r="A6" s="235"/>
      <c r="B6" s="776"/>
    </row>
    <row r="7" spans="1:2" ht="39" customHeight="1" x14ac:dyDescent="0.2">
      <c r="A7" s="236"/>
      <c r="B7" s="777"/>
    </row>
    <row r="8" spans="1:2" ht="15" customHeight="1" x14ac:dyDescent="0.2">
      <c r="A8" s="235"/>
      <c r="B8" s="776"/>
    </row>
    <row r="9" spans="1:2" ht="39" customHeight="1" x14ac:dyDescent="0.2">
      <c r="A9" s="236"/>
      <c r="B9" s="777"/>
    </row>
    <row r="10" spans="1:2" ht="15" customHeight="1" x14ac:dyDescent="0.2">
      <c r="A10" s="235"/>
      <c r="B10" s="776"/>
    </row>
    <row r="11" spans="1:2" ht="39" customHeight="1" x14ac:dyDescent="0.2">
      <c r="A11" s="236"/>
      <c r="B11" s="777"/>
    </row>
    <row r="12" spans="1:2" ht="15" customHeight="1" x14ac:dyDescent="0.2">
      <c r="A12" s="235"/>
      <c r="B12" s="776"/>
    </row>
    <row r="13" spans="1:2" ht="39" customHeight="1" x14ac:dyDescent="0.2">
      <c r="A13" s="236"/>
      <c r="B13" s="777"/>
    </row>
    <row r="14" spans="1:2" ht="15" customHeight="1" x14ac:dyDescent="0.2">
      <c r="A14" s="235"/>
      <c r="B14" s="776"/>
    </row>
    <row r="15" spans="1:2" ht="39" customHeight="1" x14ac:dyDescent="0.2">
      <c r="A15" s="236"/>
      <c r="B15" s="777"/>
    </row>
    <row r="16" spans="1:2" ht="7.5" customHeight="1" x14ac:dyDescent="0.2"/>
    <row r="17" spans="1:2" ht="15" customHeight="1" x14ac:dyDescent="0.2">
      <c r="A17" s="778"/>
      <c r="B17" s="778"/>
    </row>
    <row r="18" spans="1:2" ht="15" customHeight="1" x14ac:dyDescent="0.2">
      <c r="A18" s="778"/>
      <c r="B18" s="778"/>
    </row>
  </sheetData>
  <mergeCells count="9">
    <mergeCell ref="B14:B15"/>
    <mergeCell ref="A17:B17"/>
    <mergeCell ref="A18:B18"/>
    <mergeCell ref="A2:B2"/>
    <mergeCell ref="B4:B5"/>
    <mergeCell ref="B6:B7"/>
    <mergeCell ref="B8:B9"/>
    <mergeCell ref="B10:B11"/>
    <mergeCell ref="B12:B13"/>
  </mergeCells>
  <phoneticPr fontId="8"/>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97D22-C7E5-477B-99EE-BA6C82527995}">
  <sheetPr>
    <tabColor rgb="FFFFC000"/>
    <pageSetUpPr fitToPage="1"/>
  </sheetPr>
  <dimension ref="A2:AF17"/>
  <sheetViews>
    <sheetView view="pageBreakPreview" zoomScale="70" zoomScaleNormal="70" zoomScaleSheetLayoutView="70" workbookViewId="0">
      <selection activeCell="AM30" sqref="AM30"/>
    </sheetView>
  </sheetViews>
  <sheetFormatPr defaultColWidth="9" defaultRowHeight="13.2" x14ac:dyDescent="0.2"/>
  <cols>
    <col min="1" max="2" width="4.21875" style="271" customWidth="1"/>
    <col min="3" max="3" width="25" style="270" customWidth="1"/>
    <col min="4" max="4" width="4.88671875" style="270" customWidth="1"/>
    <col min="5" max="5" width="41.6640625" style="270" customWidth="1"/>
    <col min="6" max="6" width="4.88671875" style="270" customWidth="1"/>
    <col min="7" max="7" width="19.6640625" style="270" customWidth="1"/>
    <col min="8" max="8" width="35" style="270" customWidth="1"/>
    <col min="9" max="22" width="4.88671875" style="270" customWidth="1"/>
    <col min="23" max="32" width="5.77734375" style="270" customWidth="1"/>
    <col min="33" max="33" width="13.33203125" style="270" bestFit="1" customWidth="1"/>
    <col min="34" max="16384" width="9" style="270"/>
  </cols>
  <sheetData>
    <row r="2" spans="1:32" ht="20.25" customHeight="1" x14ac:dyDescent="0.2">
      <c r="A2" s="269" t="s">
        <v>374</v>
      </c>
      <c r="B2" s="269"/>
    </row>
    <row r="3" spans="1:32" ht="40.200000000000003" customHeight="1" x14ac:dyDescent="0.2">
      <c r="A3" s="782" t="s">
        <v>375</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2" ht="20.25" customHeight="1" x14ac:dyDescent="0.2"/>
    <row r="5" spans="1:32" ht="30" customHeight="1" x14ac:dyDescent="0.2">
      <c r="G5" s="272" t="s">
        <v>376</v>
      </c>
      <c r="H5" s="783"/>
      <c r="I5" s="783"/>
      <c r="J5" s="783"/>
      <c r="K5" s="783"/>
      <c r="L5" s="783"/>
      <c r="M5" s="783"/>
      <c r="N5" s="783"/>
      <c r="O5" s="783"/>
      <c r="P5" s="783"/>
      <c r="Q5" s="783"/>
      <c r="S5" s="784" t="s">
        <v>377</v>
      </c>
      <c r="T5" s="785"/>
      <c r="U5" s="785"/>
      <c r="V5" s="786"/>
      <c r="W5" s="273"/>
      <c r="X5" s="274"/>
      <c r="Y5" s="274"/>
      <c r="Z5" s="274"/>
      <c r="AA5" s="274"/>
      <c r="AB5" s="274"/>
      <c r="AC5" s="274"/>
      <c r="AD5" s="274"/>
      <c r="AE5" s="274"/>
      <c r="AF5" s="275"/>
    </row>
    <row r="6" spans="1:32" ht="20.25" customHeight="1" x14ac:dyDescent="0.2"/>
    <row r="7" spans="1:32" ht="30.6" customHeight="1" x14ac:dyDescent="0.2">
      <c r="A7" s="787" t="s">
        <v>378</v>
      </c>
      <c r="B7" s="788"/>
      <c r="C7" s="789"/>
      <c r="D7" s="790" t="s">
        <v>379</v>
      </c>
      <c r="E7" s="791"/>
      <c r="F7" s="790" t="s">
        <v>380</v>
      </c>
      <c r="G7" s="791"/>
      <c r="H7" s="790" t="s">
        <v>381</v>
      </c>
      <c r="I7" s="792"/>
      <c r="J7" s="792"/>
      <c r="K7" s="792"/>
      <c r="L7" s="792"/>
      <c r="M7" s="792"/>
      <c r="N7" s="792"/>
      <c r="O7" s="792"/>
      <c r="P7" s="792"/>
      <c r="Q7" s="792"/>
      <c r="R7" s="792"/>
      <c r="S7" s="792"/>
      <c r="T7" s="792"/>
      <c r="U7" s="792"/>
      <c r="V7" s="792"/>
      <c r="W7" s="792"/>
      <c r="X7" s="791"/>
      <c r="Y7" s="790" t="s">
        <v>382</v>
      </c>
      <c r="Z7" s="792"/>
      <c r="AA7" s="792"/>
      <c r="AB7" s="791"/>
      <c r="AC7" s="790" t="s">
        <v>383</v>
      </c>
      <c r="AD7" s="792"/>
      <c r="AE7" s="792"/>
      <c r="AF7" s="791"/>
    </row>
    <row r="8" spans="1:32" ht="22.8" customHeight="1" x14ac:dyDescent="0.2">
      <c r="A8" s="793" t="s">
        <v>384</v>
      </c>
      <c r="B8" s="794"/>
      <c r="C8" s="795"/>
      <c r="D8" s="276"/>
      <c r="E8" s="277"/>
      <c r="F8" s="278"/>
      <c r="G8" s="277"/>
      <c r="H8" s="799" t="s">
        <v>385</v>
      </c>
      <c r="I8" s="279" t="s">
        <v>386</v>
      </c>
      <c r="J8" s="280" t="s">
        <v>387</v>
      </c>
      <c r="K8" s="281"/>
      <c r="L8" s="281"/>
      <c r="M8" s="279" t="s">
        <v>386</v>
      </c>
      <c r="N8" s="280" t="s">
        <v>388</v>
      </c>
      <c r="O8" s="281"/>
      <c r="P8" s="281"/>
      <c r="Q8" s="279" t="s">
        <v>386</v>
      </c>
      <c r="R8" s="280" t="s">
        <v>389</v>
      </c>
      <c r="S8" s="281"/>
      <c r="T8" s="281"/>
      <c r="U8" s="279" t="s">
        <v>386</v>
      </c>
      <c r="V8" s="280" t="s">
        <v>390</v>
      </c>
      <c r="W8" s="281"/>
      <c r="X8" s="282"/>
      <c r="Y8" s="801"/>
      <c r="Z8" s="802"/>
      <c r="AA8" s="802"/>
      <c r="AB8" s="803"/>
      <c r="AC8" s="801"/>
      <c r="AD8" s="802"/>
      <c r="AE8" s="802"/>
      <c r="AF8" s="803"/>
    </row>
    <row r="9" spans="1:32" ht="28.2" customHeight="1" x14ac:dyDescent="0.2">
      <c r="A9" s="796"/>
      <c r="B9" s="797"/>
      <c r="C9" s="798"/>
      <c r="D9" s="283"/>
      <c r="E9" s="284"/>
      <c r="F9" s="285"/>
      <c r="G9" s="284"/>
      <c r="H9" s="800"/>
      <c r="I9" s="286" t="s">
        <v>386</v>
      </c>
      <c r="J9" s="287" t="s">
        <v>391</v>
      </c>
      <c r="K9" s="288"/>
      <c r="L9" s="288"/>
      <c r="M9" s="289" t="s">
        <v>386</v>
      </c>
      <c r="N9" s="287" t="s">
        <v>392</v>
      </c>
      <c r="O9" s="288"/>
      <c r="P9" s="288"/>
      <c r="Q9" s="289" t="s">
        <v>386</v>
      </c>
      <c r="R9" s="287" t="s">
        <v>393</v>
      </c>
      <c r="S9" s="288"/>
      <c r="T9" s="288"/>
      <c r="U9" s="289" t="s">
        <v>386</v>
      </c>
      <c r="V9" s="287" t="s">
        <v>394</v>
      </c>
      <c r="W9" s="288"/>
      <c r="X9" s="290"/>
      <c r="Y9" s="804"/>
      <c r="Z9" s="805"/>
      <c r="AA9" s="805"/>
      <c r="AB9" s="806"/>
      <c r="AC9" s="804"/>
      <c r="AD9" s="805"/>
      <c r="AE9" s="805"/>
      <c r="AF9" s="806"/>
    </row>
    <row r="10" spans="1:32" ht="22.8" customHeight="1" x14ac:dyDescent="0.2">
      <c r="A10" s="291" t="s">
        <v>386</v>
      </c>
      <c r="B10" s="292">
        <v>46</v>
      </c>
      <c r="C10" s="293" t="s">
        <v>395</v>
      </c>
      <c r="D10" s="291" t="s">
        <v>386</v>
      </c>
      <c r="E10" s="294" t="s">
        <v>396</v>
      </c>
      <c r="F10" s="295"/>
      <c r="G10" s="296"/>
      <c r="H10" s="807"/>
      <c r="I10" s="809"/>
      <c r="J10" s="811"/>
      <c r="K10" s="811"/>
      <c r="L10" s="811"/>
      <c r="M10" s="813"/>
      <c r="N10" s="811"/>
      <c r="O10" s="811"/>
      <c r="P10" s="811"/>
      <c r="Q10" s="297"/>
      <c r="R10" s="297"/>
      <c r="S10" s="297"/>
      <c r="T10" s="297"/>
      <c r="U10" s="297"/>
      <c r="V10" s="297"/>
      <c r="W10" s="297"/>
      <c r="X10" s="298"/>
      <c r="Y10" s="299" t="s">
        <v>386</v>
      </c>
      <c r="Z10" s="300" t="s">
        <v>397</v>
      </c>
      <c r="AA10" s="301"/>
      <c r="AB10" s="302"/>
      <c r="AC10" s="815"/>
      <c r="AD10" s="816"/>
      <c r="AE10" s="816"/>
      <c r="AF10" s="817"/>
    </row>
    <row r="11" spans="1:32" ht="22.8" customHeight="1" x14ac:dyDescent="0.2">
      <c r="A11" s="303"/>
      <c r="B11" s="304"/>
      <c r="C11" s="305"/>
      <c r="D11" s="306"/>
      <c r="E11" s="307"/>
      <c r="F11" s="308"/>
      <c r="G11" s="309"/>
      <c r="H11" s="808"/>
      <c r="I11" s="810"/>
      <c r="J11" s="812"/>
      <c r="K11" s="812"/>
      <c r="L11" s="812"/>
      <c r="M11" s="814"/>
      <c r="N11" s="812"/>
      <c r="O11" s="812"/>
      <c r="P11" s="812"/>
      <c r="Q11" s="310"/>
      <c r="R11" s="310"/>
      <c r="S11" s="310"/>
      <c r="T11" s="310"/>
      <c r="U11" s="310"/>
      <c r="V11" s="310"/>
      <c r="W11" s="310"/>
      <c r="X11" s="311"/>
      <c r="Y11" s="312" t="s">
        <v>386</v>
      </c>
      <c r="Z11" s="313" t="s">
        <v>398</v>
      </c>
      <c r="AA11" s="314"/>
      <c r="AB11" s="315"/>
      <c r="AC11" s="818"/>
      <c r="AD11" s="819"/>
      <c r="AE11" s="819"/>
      <c r="AF11" s="820"/>
    </row>
    <row r="12" spans="1:32" ht="22.8" customHeight="1" x14ac:dyDescent="0.2">
      <c r="A12" s="316"/>
      <c r="B12" s="317"/>
      <c r="C12" s="318"/>
      <c r="D12" s="319"/>
      <c r="E12" s="320"/>
      <c r="F12" s="321"/>
      <c r="G12" s="322"/>
      <c r="H12" s="323" t="s">
        <v>399</v>
      </c>
      <c r="I12" s="324" t="s">
        <v>386</v>
      </c>
      <c r="J12" s="325" t="s">
        <v>400</v>
      </c>
      <c r="K12" s="326"/>
      <c r="L12" s="327" t="s">
        <v>386</v>
      </c>
      <c r="M12" s="325" t="s">
        <v>401</v>
      </c>
      <c r="N12" s="326"/>
      <c r="O12" s="326"/>
      <c r="P12" s="326"/>
      <c r="Q12" s="326"/>
      <c r="R12" s="326"/>
      <c r="S12" s="326"/>
      <c r="T12" s="326"/>
      <c r="U12" s="326"/>
      <c r="V12" s="326"/>
      <c r="W12" s="326"/>
      <c r="X12" s="328"/>
      <c r="Y12" s="279" t="s">
        <v>386</v>
      </c>
      <c r="Z12" s="280" t="s">
        <v>397</v>
      </c>
      <c r="AA12" s="329"/>
      <c r="AB12" s="330"/>
      <c r="AC12" s="823"/>
      <c r="AD12" s="824"/>
      <c r="AE12" s="824"/>
      <c r="AF12" s="825"/>
    </row>
    <row r="13" spans="1:32" ht="22.8" customHeight="1" x14ac:dyDescent="0.2">
      <c r="A13" s="331" t="s">
        <v>386</v>
      </c>
      <c r="B13" s="317">
        <v>46</v>
      </c>
      <c r="C13" s="332" t="s">
        <v>395</v>
      </c>
      <c r="D13" s="331" t="s">
        <v>386</v>
      </c>
      <c r="E13" s="320" t="s">
        <v>402</v>
      </c>
      <c r="F13" s="321"/>
      <c r="G13" s="322"/>
      <c r="H13" s="826" t="s">
        <v>403</v>
      </c>
      <c r="I13" s="828" t="s">
        <v>386</v>
      </c>
      <c r="J13" s="830" t="s">
        <v>404</v>
      </c>
      <c r="K13" s="830"/>
      <c r="L13" s="830"/>
      <c r="M13" s="828" t="s">
        <v>386</v>
      </c>
      <c r="N13" s="830" t="s">
        <v>405</v>
      </c>
      <c r="O13" s="830"/>
      <c r="P13" s="830"/>
      <c r="Q13" s="333"/>
      <c r="R13" s="333"/>
      <c r="S13" s="333"/>
      <c r="T13" s="333"/>
      <c r="U13" s="333"/>
      <c r="V13" s="333"/>
      <c r="W13" s="333"/>
      <c r="X13" s="334"/>
      <c r="Y13" s="335" t="s">
        <v>386</v>
      </c>
      <c r="Z13" s="336" t="s">
        <v>398</v>
      </c>
      <c r="AA13" s="337"/>
      <c r="AB13" s="330"/>
      <c r="AC13" s="823"/>
      <c r="AD13" s="824"/>
      <c r="AE13" s="824"/>
      <c r="AF13" s="825"/>
    </row>
    <row r="14" spans="1:32" ht="22.8" customHeight="1" x14ac:dyDescent="0.2">
      <c r="A14" s="316"/>
      <c r="B14" s="317"/>
      <c r="C14" s="318"/>
      <c r="D14" s="319"/>
      <c r="E14" s="320"/>
      <c r="F14" s="321"/>
      <c r="G14" s="322"/>
      <c r="H14" s="827"/>
      <c r="I14" s="829"/>
      <c r="J14" s="831"/>
      <c r="K14" s="831"/>
      <c r="L14" s="831"/>
      <c r="M14" s="829"/>
      <c r="N14" s="831"/>
      <c r="O14" s="831"/>
      <c r="P14" s="831"/>
      <c r="Q14" s="338"/>
      <c r="R14" s="338"/>
      <c r="S14" s="338"/>
      <c r="T14" s="338"/>
      <c r="U14" s="338"/>
      <c r="V14" s="338"/>
      <c r="W14" s="338"/>
      <c r="X14" s="339"/>
      <c r="Y14" s="340"/>
      <c r="Z14" s="337"/>
      <c r="AA14" s="337"/>
      <c r="AB14" s="330"/>
      <c r="AC14" s="823"/>
      <c r="AD14" s="824"/>
      <c r="AE14" s="824"/>
      <c r="AF14" s="825"/>
    </row>
    <row r="15" spans="1:32" ht="22.8" customHeight="1" x14ac:dyDescent="0.2">
      <c r="A15" s="316"/>
      <c r="B15" s="317"/>
      <c r="C15" s="318"/>
      <c r="D15" s="319"/>
      <c r="E15" s="320"/>
      <c r="F15" s="321"/>
      <c r="G15" s="322"/>
      <c r="H15" s="826" t="s">
        <v>406</v>
      </c>
      <c r="I15" s="833" t="s">
        <v>386</v>
      </c>
      <c r="J15" s="821" t="s">
        <v>404</v>
      </c>
      <c r="K15" s="821"/>
      <c r="L15" s="821"/>
      <c r="M15" s="835" t="s">
        <v>386</v>
      </c>
      <c r="N15" s="821" t="s">
        <v>407</v>
      </c>
      <c r="O15" s="821"/>
      <c r="P15" s="821"/>
      <c r="Q15" s="333"/>
      <c r="R15" s="333"/>
      <c r="S15" s="333"/>
      <c r="T15" s="333"/>
      <c r="U15" s="333"/>
      <c r="V15" s="333"/>
      <c r="W15" s="333"/>
      <c r="X15" s="334"/>
      <c r="Y15" s="340"/>
      <c r="Z15" s="337"/>
      <c r="AA15" s="337"/>
      <c r="AB15" s="330"/>
      <c r="AC15" s="823"/>
      <c r="AD15" s="824"/>
      <c r="AE15" s="824"/>
      <c r="AF15" s="825"/>
    </row>
    <row r="16" spans="1:32" ht="22.8" customHeight="1" x14ac:dyDescent="0.2">
      <c r="A16" s="341"/>
      <c r="B16" s="342"/>
      <c r="C16" s="343"/>
      <c r="D16" s="285"/>
      <c r="E16" s="290"/>
      <c r="F16" s="344"/>
      <c r="G16" s="345"/>
      <c r="H16" s="832"/>
      <c r="I16" s="834"/>
      <c r="J16" s="822"/>
      <c r="K16" s="822"/>
      <c r="L16" s="822"/>
      <c r="M16" s="836"/>
      <c r="N16" s="822"/>
      <c r="O16" s="822"/>
      <c r="P16" s="822"/>
      <c r="Q16" s="346"/>
      <c r="R16" s="346"/>
      <c r="S16" s="346"/>
      <c r="T16" s="346"/>
      <c r="U16" s="346"/>
      <c r="V16" s="346"/>
      <c r="W16" s="346"/>
      <c r="X16" s="345"/>
      <c r="Y16" s="347"/>
      <c r="Z16" s="348"/>
      <c r="AA16" s="348"/>
      <c r="AB16" s="349"/>
      <c r="AC16" s="804"/>
      <c r="AD16" s="805"/>
      <c r="AE16" s="805"/>
      <c r="AF16" s="806"/>
    </row>
    <row r="17" ht="20.25" customHeight="1" x14ac:dyDescent="0.2"/>
  </sheetData>
  <mergeCells count="30">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H5:Q5"/>
    <mergeCell ref="S5:V5"/>
    <mergeCell ref="A7:C7"/>
    <mergeCell ref="D7:E7"/>
    <mergeCell ref="F7:G7"/>
    <mergeCell ref="H7:X7"/>
    <mergeCell ref="Y7:AB7"/>
    <mergeCell ref="AC7:AF7"/>
  </mergeCells>
  <phoneticPr fontId="8"/>
  <dataValidations count="1">
    <dataValidation type="list" allowBlank="1" showInputMessage="1" showErrorMessage="1" sqref="Q8:Q9 D13 D10 A10 A13 L12 M13:M16 I8:I10 U8:U9 M8:M10" xr:uid="{9B6E17A8-D609-44CB-BD6E-06B63CF3EF5B}">
      <formula1>"□,■"</formula1>
    </dataValidation>
  </dataValidations>
  <pageMargins left="0.53" right="0.43" top="0.75" bottom="0.75" header="0.3" footer="0.3"/>
  <pageSetup paperSize="9" scale="5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37FB-C561-463A-8258-080596302333}">
  <sheetPr>
    <pageSetUpPr fitToPage="1"/>
  </sheetPr>
  <dimension ref="A1:AF123"/>
  <sheetViews>
    <sheetView view="pageBreakPreview" zoomScale="70" zoomScaleNormal="100" zoomScaleSheetLayoutView="70" workbookViewId="0">
      <selection activeCell="R58" sqref="R58"/>
    </sheetView>
  </sheetViews>
  <sheetFormatPr defaultColWidth="9" defaultRowHeight="20.25" customHeight="1" x14ac:dyDescent="0.2"/>
  <cols>
    <col min="1" max="1" width="2.33203125" style="271" customWidth="1"/>
    <col min="2" max="2" width="25" style="270" bestFit="1" customWidth="1"/>
    <col min="3" max="3" width="41.77734375" style="270" customWidth="1"/>
    <col min="4" max="4" width="15.21875" style="270" customWidth="1"/>
    <col min="5" max="5" width="44.21875" style="270" customWidth="1"/>
    <col min="6" max="6" width="42" style="270" customWidth="1"/>
    <col min="7" max="7" width="22.44140625" style="270" customWidth="1"/>
    <col min="8" max="11" width="5.33203125" style="270" customWidth="1"/>
    <col min="12" max="14" width="6.44140625" style="270" customWidth="1"/>
    <col min="15" max="15" width="5.33203125" style="270" customWidth="1"/>
    <col min="16" max="16384" width="9" style="270"/>
  </cols>
  <sheetData>
    <row r="1" spans="1:14" ht="20.25" customHeight="1" x14ac:dyDescent="0.2">
      <c r="A1"/>
      <c r="B1" s="350" t="s">
        <v>408</v>
      </c>
      <c r="C1"/>
      <c r="D1"/>
      <c r="E1"/>
      <c r="F1"/>
      <c r="G1"/>
      <c r="H1"/>
      <c r="I1"/>
      <c r="J1"/>
      <c r="K1"/>
    </row>
    <row r="3" spans="1:14" ht="21" customHeight="1" x14ac:dyDescent="0.2">
      <c r="A3" s="351"/>
      <c r="B3" s="837" t="s">
        <v>409</v>
      </c>
      <c r="C3" s="837"/>
      <c r="D3" s="837"/>
      <c r="E3" s="837"/>
      <c r="F3" s="837"/>
      <c r="G3" s="837"/>
      <c r="H3" s="837"/>
      <c r="I3" s="837"/>
      <c r="J3" s="837"/>
      <c r="K3" s="837"/>
      <c r="L3" s="837"/>
      <c r="M3" s="837"/>
      <c r="N3" s="837"/>
    </row>
    <row r="4" spans="1:14" ht="20.25" customHeight="1" x14ac:dyDescent="0.2">
      <c r="A4" s="351"/>
      <c r="B4" s="352" t="s">
        <v>410</v>
      </c>
      <c r="C4" s="353"/>
      <c r="D4" s="353"/>
      <c r="E4" s="353"/>
      <c r="F4" s="353"/>
      <c r="G4" s="353"/>
      <c r="H4" s="353"/>
      <c r="I4" s="353"/>
      <c r="J4" s="353"/>
      <c r="K4" s="353"/>
    </row>
    <row r="5" spans="1:14" ht="20.25" customHeight="1" x14ac:dyDescent="0.2">
      <c r="A5" s="351"/>
      <c r="B5" s="352" t="s">
        <v>411</v>
      </c>
      <c r="C5" s="353"/>
      <c r="D5" s="353"/>
      <c r="E5" s="353"/>
      <c r="F5" s="353"/>
      <c r="G5" s="353"/>
      <c r="H5" s="353"/>
      <c r="I5" s="353"/>
      <c r="J5" s="353"/>
      <c r="K5" s="353"/>
    </row>
    <row r="6" spans="1:14" ht="22.2" customHeight="1" x14ac:dyDescent="0.2">
      <c r="A6" s="351"/>
      <c r="B6" s="352" t="s">
        <v>412</v>
      </c>
      <c r="C6" s="353"/>
      <c r="D6" s="353"/>
      <c r="E6" s="353"/>
      <c r="F6" s="353"/>
      <c r="G6" s="353"/>
      <c r="H6" s="353"/>
      <c r="I6" s="353"/>
      <c r="J6" s="353"/>
      <c r="K6" s="353"/>
    </row>
    <row r="7" spans="1:14" ht="30.6" customHeight="1" x14ac:dyDescent="0.2">
      <c r="A7" s="351"/>
      <c r="B7" s="838" t="s">
        <v>413</v>
      </c>
      <c r="C7" s="838"/>
      <c r="D7" s="838"/>
      <c r="E7" s="838"/>
      <c r="F7" s="838"/>
      <c r="G7" s="838"/>
      <c r="H7" s="838"/>
      <c r="I7" s="838"/>
      <c r="J7" s="838"/>
      <c r="K7" s="838"/>
      <c r="L7" s="838"/>
      <c r="M7" s="838"/>
      <c r="N7" s="838"/>
    </row>
    <row r="8" spans="1:14" ht="20.25" customHeight="1" x14ac:dyDescent="0.2">
      <c r="A8" s="351"/>
      <c r="B8" s="352" t="s">
        <v>414</v>
      </c>
      <c r="C8" s="353"/>
      <c r="D8" s="353"/>
      <c r="E8" s="353"/>
      <c r="F8" s="353"/>
      <c r="G8" s="353"/>
      <c r="H8" s="353"/>
      <c r="I8" s="353"/>
      <c r="J8" s="353"/>
      <c r="K8" s="353"/>
    </row>
    <row r="9" spans="1:14" ht="20.25" customHeight="1" x14ac:dyDescent="0.2">
      <c r="A9" s="351"/>
      <c r="B9" s="352" t="s">
        <v>415</v>
      </c>
      <c r="C9" s="353"/>
      <c r="D9" s="353"/>
      <c r="E9" s="353"/>
      <c r="F9" s="353"/>
      <c r="G9" s="353"/>
      <c r="H9" s="353"/>
      <c r="I9" s="353"/>
      <c r="J9" s="353"/>
      <c r="K9" s="353"/>
    </row>
    <row r="10" spans="1:14" ht="20.25" customHeight="1" x14ac:dyDescent="0.2">
      <c r="A10"/>
      <c r="B10" s="352" t="s">
        <v>416</v>
      </c>
      <c r="C10"/>
      <c r="D10"/>
      <c r="E10"/>
      <c r="F10"/>
      <c r="G10"/>
      <c r="H10"/>
      <c r="I10"/>
      <c r="J10"/>
      <c r="K10"/>
    </row>
    <row r="11" spans="1:14" ht="59.25" customHeight="1" x14ac:dyDescent="0.2">
      <c r="A11"/>
      <c r="B11" s="838" t="s">
        <v>417</v>
      </c>
      <c r="C11" s="838"/>
      <c r="D11" s="838"/>
      <c r="E11" s="838"/>
      <c r="F11" s="838"/>
      <c r="G11" s="838"/>
      <c r="H11" s="838"/>
      <c r="I11" s="838"/>
      <c r="J11" s="838"/>
      <c r="K11" s="838"/>
      <c r="L11" s="838"/>
      <c r="M11" s="838"/>
      <c r="N11" s="838"/>
    </row>
    <row r="12" spans="1:14" ht="20.25" customHeight="1" x14ac:dyDescent="0.2">
      <c r="A12"/>
      <c r="B12" s="352" t="s">
        <v>418</v>
      </c>
      <c r="C12"/>
      <c r="D12"/>
      <c r="E12"/>
      <c r="F12"/>
      <c r="G12"/>
      <c r="H12"/>
      <c r="I12"/>
      <c r="J12"/>
      <c r="K12"/>
    </row>
    <row r="13" spans="1:14" ht="20.25" customHeight="1" x14ac:dyDescent="0.2">
      <c r="A13"/>
      <c r="B13" s="352" t="s">
        <v>419</v>
      </c>
      <c r="C13"/>
      <c r="D13"/>
      <c r="E13"/>
      <c r="F13"/>
      <c r="G13"/>
      <c r="H13"/>
      <c r="I13"/>
      <c r="J13"/>
      <c r="K13"/>
    </row>
    <row r="14" spans="1:14" ht="20.25" customHeight="1" x14ac:dyDescent="0.2">
      <c r="A14"/>
      <c r="B14" s="352" t="s">
        <v>420</v>
      </c>
      <c r="C14"/>
      <c r="D14"/>
      <c r="E14"/>
      <c r="F14"/>
      <c r="G14"/>
      <c r="H14"/>
      <c r="I14"/>
      <c r="J14"/>
      <c r="K14"/>
    </row>
    <row r="15" spans="1:14" ht="20.25" customHeight="1" x14ac:dyDescent="0.2">
      <c r="A15"/>
      <c r="B15" s="352" t="s">
        <v>421</v>
      </c>
      <c r="C15"/>
      <c r="D15"/>
      <c r="E15"/>
      <c r="F15"/>
      <c r="G15"/>
      <c r="H15"/>
      <c r="I15"/>
      <c r="J15"/>
      <c r="K15"/>
    </row>
    <row r="16" spans="1:14" ht="20.25" customHeight="1" x14ac:dyDescent="0.2">
      <c r="A16"/>
      <c r="B16" s="352" t="s">
        <v>422</v>
      </c>
      <c r="C16"/>
      <c r="D16"/>
      <c r="E16"/>
      <c r="F16"/>
      <c r="G16"/>
      <c r="H16"/>
      <c r="I16"/>
      <c r="J16"/>
      <c r="K16"/>
    </row>
    <row r="17" spans="1:11" ht="20.25" customHeight="1" x14ac:dyDescent="0.2">
      <c r="A17"/>
      <c r="B17" s="352" t="s">
        <v>423</v>
      </c>
      <c r="C17"/>
      <c r="D17"/>
      <c r="E17"/>
      <c r="F17"/>
      <c r="G17"/>
      <c r="H17"/>
      <c r="I17"/>
      <c r="J17"/>
      <c r="K17"/>
    </row>
    <row r="18" spans="1:11" ht="20.25" customHeight="1" x14ac:dyDescent="0.2">
      <c r="A18"/>
      <c r="B18" s="352" t="s">
        <v>424</v>
      </c>
      <c r="C18"/>
      <c r="D18"/>
      <c r="E18"/>
      <c r="F18"/>
      <c r="G18"/>
      <c r="H18"/>
      <c r="I18"/>
      <c r="J18"/>
      <c r="K18"/>
    </row>
    <row r="19" spans="1:11" ht="20.25" customHeight="1" x14ac:dyDescent="0.2">
      <c r="A19"/>
      <c r="B19" s="352" t="s">
        <v>425</v>
      </c>
      <c r="C19"/>
      <c r="D19"/>
      <c r="E19"/>
      <c r="F19"/>
      <c r="G19"/>
      <c r="H19"/>
      <c r="I19"/>
      <c r="J19"/>
      <c r="K19"/>
    </row>
    <row r="20" spans="1:11" s="355" customFormat="1" ht="20.25" customHeight="1" x14ac:dyDescent="0.2">
      <c r="A20" s="354"/>
      <c r="B20" s="352" t="s">
        <v>426</v>
      </c>
    </row>
    <row r="21" spans="1:11" ht="20.25" customHeight="1" x14ac:dyDescent="0.2">
      <c r="A21" s="270"/>
      <c r="B21" s="352" t="s">
        <v>427</v>
      </c>
    </row>
    <row r="22" spans="1:11" ht="20.25" customHeight="1" x14ac:dyDescent="0.2">
      <c r="A22" s="270"/>
      <c r="B22" s="352" t="s">
        <v>428</v>
      </c>
    </row>
    <row r="23" spans="1:11" ht="20.25" customHeight="1" x14ac:dyDescent="0.2">
      <c r="A23" s="270"/>
      <c r="B23" s="352" t="s">
        <v>429</v>
      </c>
    </row>
    <row r="24" spans="1:11" ht="20.25" customHeight="1" x14ac:dyDescent="0.2">
      <c r="A24" s="270"/>
      <c r="B24" s="352" t="s">
        <v>430</v>
      </c>
    </row>
    <row r="25" spans="1:11" s="356" customFormat="1" ht="20.25" customHeight="1" x14ac:dyDescent="0.2">
      <c r="B25" s="352" t="s">
        <v>431</v>
      </c>
    </row>
    <row r="26" spans="1:11" s="356" customFormat="1" ht="20.25" customHeight="1" x14ac:dyDescent="0.2">
      <c r="B26" s="352" t="s">
        <v>432</v>
      </c>
    </row>
    <row r="27" spans="1:11" s="356" customFormat="1" ht="20.25" customHeight="1" x14ac:dyDescent="0.2">
      <c r="B27" s="352"/>
    </row>
    <row r="28" spans="1:11" s="356" customFormat="1" ht="20.25" customHeight="1" x14ac:dyDescent="0.2">
      <c r="B28" s="352" t="s">
        <v>433</v>
      </c>
    </row>
    <row r="29" spans="1:11" s="356" customFormat="1" ht="20.25" customHeight="1" x14ac:dyDescent="0.2">
      <c r="B29" s="352" t="s">
        <v>434</v>
      </c>
    </row>
    <row r="30" spans="1:11" s="356" customFormat="1" ht="20.25" customHeight="1" x14ac:dyDescent="0.2">
      <c r="B30" s="352" t="s">
        <v>435</v>
      </c>
    </row>
    <row r="31" spans="1:11" s="356" customFormat="1" ht="20.25" customHeight="1" x14ac:dyDescent="0.2">
      <c r="B31" s="352" t="s">
        <v>436</v>
      </c>
    </row>
    <row r="32" spans="1:11" s="356" customFormat="1" ht="20.25" customHeight="1" x14ac:dyDescent="0.2">
      <c r="B32" s="352" t="s">
        <v>437</v>
      </c>
    </row>
    <row r="33" spans="1:32" s="356" customFormat="1" ht="20.25" customHeight="1" x14ac:dyDescent="0.2">
      <c r="B33" s="352" t="s">
        <v>438</v>
      </c>
    </row>
    <row r="34" spans="1:32" s="356" customFormat="1" ht="20.25" customHeight="1" x14ac:dyDescent="0.2"/>
    <row r="35" spans="1:32" s="356" customFormat="1" ht="20.25" customHeight="1" x14ac:dyDescent="0.2">
      <c r="B35" s="352" t="s">
        <v>439</v>
      </c>
    </row>
    <row r="36" spans="1:32" s="356" customFormat="1" ht="20.25" customHeight="1" x14ac:dyDescent="0.2">
      <c r="B36" s="352" t="s">
        <v>440</v>
      </c>
    </row>
    <row r="37" spans="1:32" s="356" customFormat="1" ht="20.25" customHeight="1" x14ac:dyDescent="0.2">
      <c r="B37" s="352" t="s">
        <v>441</v>
      </c>
      <c r="C37" s="357"/>
      <c r="D37" s="357"/>
      <c r="E37" s="357"/>
      <c r="F37" s="357"/>
      <c r="G37" s="357"/>
    </row>
    <row r="38" spans="1:32" s="356" customFormat="1" ht="20.25" customHeight="1" x14ac:dyDescent="0.2">
      <c r="B38" s="352" t="s">
        <v>442</v>
      </c>
      <c r="C38" s="357"/>
      <c r="D38" s="357"/>
      <c r="E38" s="357"/>
      <c r="AD38" s="358"/>
      <c r="AE38" s="358"/>
      <c r="AF38" s="358"/>
    </row>
    <row r="39" spans="1:32" s="356" customFormat="1" ht="20.25" customHeight="1" x14ac:dyDescent="0.2">
      <c r="B39" s="838" t="s">
        <v>443</v>
      </c>
      <c r="C39" s="838"/>
      <c r="D39" s="838"/>
      <c r="E39" s="838"/>
      <c r="F39" s="838"/>
      <c r="G39" s="838"/>
      <c r="H39" s="838"/>
      <c r="I39" s="838"/>
      <c r="J39" s="838"/>
      <c r="K39" s="838"/>
      <c r="L39" s="838"/>
      <c r="M39" s="838"/>
      <c r="N39" s="838"/>
      <c r="O39" s="838"/>
    </row>
    <row r="40" spans="1:32" s="356" customFormat="1" ht="20.25" customHeight="1" x14ac:dyDescent="0.2">
      <c r="B40" s="352" t="s">
        <v>444</v>
      </c>
    </row>
    <row r="41" spans="1:32" s="356" customFormat="1" ht="20.25" customHeight="1" x14ac:dyDescent="0.2">
      <c r="B41" s="352" t="s">
        <v>445</v>
      </c>
    </row>
    <row r="42" spans="1:32" s="356" customFormat="1" ht="20.25" customHeight="1" x14ac:dyDescent="0.2">
      <c r="B42" s="352" t="s">
        <v>446</v>
      </c>
    </row>
    <row r="43" spans="1:32" ht="20.25" customHeight="1" x14ac:dyDescent="0.2">
      <c r="A43"/>
      <c r="B43" s="352" t="s">
        <v>447</v>
      </c>
      <c r="C43"/>
      <c r="D43"/>
      <c r="E43"/>
      <c r="F43"/>
      <c r="G43"/>
      <c r="H43"/>
      <c r="I43"/>
      <c r="J43"/>
      <c r="K43"/>
    </row>
    <row r="44" spans="1:32" ht="20.25" customHeight="1" x14ac:dyDescent="0.2">
      <c r="B44" s="352" t="s">
        <v>448</v>
      </c>
    </row>
    <row r="45" spans="1:32" s="355" customFormat="1" ht="20.25" customHeight="1" x14ac:dyDescent="0.2">
      <c r="A45" s="354"/>
      <c r="B45" s="270"/>
    </row>
    <row r="46" spans="1:32" ht="20.25" customHeight="1" x14ac:dyDescent="0.2">
      <c r="B46" s="350" t="s">
        <v>449</v>
      </c>
    </row>
    <row r="47" spans="1:32" ht="20.25" customHeight="1" x14ac:dyDescent="0.2">
      <c r="A47" s="351"/>
      <c r="C47" s="353"/>
      <c r="D47" s="353"/>
      <c r="E47" s="353"/>
      <c r="F47" s="353"/>
      <c r="G47" s="353"/>
      <c r="H47" s="353"/>
      <c r="I47" s="353"/>
      <c r="J47" s="353"/>
      <c r="K47" s="353"/>
    </row>
    <row r="48" spans="1:32" ht="20.25" customHeight="1" x14ac:dyDescent="0.2">
      <c r="B48" s="352" t="s">
        <v>450</v>
      </c>
    </row>
    <row r="49" spans="1:11" ht="20.25" customHeight="1" x14ac:dyDescent="0.2">
      <c r="A49" s="351"/>
      <c r="C49" s="353"/>
      <c r="D49" s="353"/>
      <c r="E49" s="353"/>
      <c r="F49" s="353"/>
      <c r="G49" s="353"/>
      <c r="H49" s="353"/>
      <c r="I49" s="353"/>
      <c r="J49" s="353"/>
      <c r="K49" s="353"/>
    </row>
    <row r="122" spans="3:7" ht="20.25" customHeight="1" x14ac:dyDescent="0.2">
      <c r="C122" s="359"/>
      <c r="D122" s="359"/>
      <c r="E122" s="359"/>
      <c r="F122" s="359"/>
      <c r="G122" s="359"/>
    </row>
    <row r="123" spans="3:7" ht="20.25" customHeight="1" x14ac:dyDescent="0.2">
      <c r="C123" s="360"/>
    </row>
  </sheetData>
  <mergeCells count="4">
    <mergeCell ref="B3:N3"/>
    <mergeCell ref="B7:N7"/>
    <mergeCell ref="B11:N11"/>
    <mergeCell ref="B39:O39"/>
  </mergeCells>
  <phoneticPr fontId="8"/>
  <printOptions horizontalCentered="1"/>
  <pageMargins left="0.23622047244094491" right="0.23622047244094491" top="0.74803149606299213" bottom="0.54" header="0.31496062992125984" footer="0.31496062992125984"/>
  <pageSetup paperSize="9" scale="52" orientation="landscape" r:id="rId1"/>
  <headerFooter alignWithMargins="0"/>
  <rowBreaks count="1" manualBreakCount="1">
    <brk id="39" max="31"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6674-0373-4188-AA7D-CE23DC41EC77}">
  <sheetPr>
    <pageSetUpPr fitToPage="1"/>
  </sheetPr>
  <dimension ref="A1:Q36"/>
  <sheetViews>
    <sheetView view="pageBreakPreview" topLeftCell="B1" zoomScaleNormal="55" zoomScaleSheetLayoutView="100" workbookViewId="0">
      <selection activeCell="V15" sqref="V15:AJ16"/>
    </sheetView>
  </sheetViews>
  <sheetFormatPr defaultColWidth="9" defaultRowHeight="12" x14ac:dyDescent="0.15"/>
  <cols>
    <col min="1" max="1" width="7" style="50" customWidth="1"/>
    <col min="2" max="2" width="2.109375" style="50" customWidth="1"/>
    <col min="3" max="11" width="9" style="50"/>
    <col min="12" max="12" width="9" style="50" customWidth="1"/>
    <col min="13" max="16384" width="9" style="50"/>
  </cols>
  <sheetData>
    <row r="1" spans="1:17" x14ac:dyDescent="0.15">
      <c r="A1" s="52"/>
      <c r="B1" s="52"/>
    </row>
    <row r="2" spans="1:17" ht="12" customHeight="1" x14ac:dyDescent="0.15">
      <c r="A2" s="52" t="s">
        <v>83</v>
      </c>
      <c r="B2" s="480" t="s">
        <v>82</v>
      </c>
      <c r="C2" s="481" t="s">
        <v>81</v>
      </c>
      <c r="D2" s="481"/>
      <c r="E2" s="481"/>
      <c r="F2" s="481"/>
      <c r="G2" s="481"/>
      <c r="H2" s="481"/>
      <c r="I2" s="481"/>
      <c r="J2" s="481"/>
      <c r="K2" s="481"/>
      <c r="L2" s="481"/>
      <c r="M2" s="481"/>
      <c r="N2" s="481"/>
      <c r="O2" s="481"/>
      <c r="Q2" s="54"/>
    </row>
    <row r="3" spans="1:17" x14ac:dyDescent="0.15">
      <c r="A3" s="52"/>
      <c r="B3" s="480"/>
      <c r="C3" s="481"/>
      <c r="D3" s="481"/>
      <c r="E3" s="481"/>
      <c r="F3" s="481"/>
      <c r="G3" s="481"/>
      <c r="H3" s="481"/>
      <c r="I3" s="481"/>
      <c r="J3" s="481"/>
      <c r="K3" s="481"/>
      <c r="L3" s="481"/>
      <c r="M3" s="481"/>
      <c r="N3" s="481"/>
      <c r="O3" s="481"/>
    </row>
    <row r="4" spans="1:17" x14ac:dyDescent="0.15">
      <c r="A4" s="52"/>
      <c r="B4" s="480"/>
      <c r="C4" s="481"/>
      <c r="D4" s="481"/>
      <c r="E4" s="481"/>
      <c r="F4" s="481"/>
      <c r="G4" s="481"/>
      <c r="H4" s="481"/>
      <c r="I4" s="481"/>
      <c r="J4" s="481"/>
      <c r="K4" s="481"/>
      <c r="L4" s="481"/>
      <c r="M4" s="481"/>
      <c r="N4" s="481"/>
      <c r="O4" s="481"/>
    </row>
    <row r="5" spans="1:17" x14ac:dyDescent="0.15">
      <c r="A5" s="52"/>
      <c r="B5" s="480"/>
      <c r="C5" s="481"/>
      <c r="D5" s="481"/>
      <c r="E5" s="481"/>
      <c r="F5" s="481"/>
      <c r="G5" s="481"/>
      <c r="H5" s="481"/>
      <c r="I5" s="481"/>
      <c r="J5" s="481"/>
      <c r="K5" s="481"/>
      <c r="L5" s="481"/>
      <c r="M5" s="481"/>
      <c r="N5" s="481"/>
      <c r="O5" s="481"/>
    </row>
    <row r="6" spans="1:17" x14ac:dyDescent="0.15">
      <c r="A6" s="52"/>
      <c r="B6" s="480"/>
      <c r="C6" s="481"/>
      <c r="D6" s="481"/>
      <c r="E6" s="481"/>
      <c r="F6" s="481"/>
      <c r="G6" s="481"/>
      <c r="H6" s="481"/>
      <c r="I6" s="481"/>
      <c r="J6" s="481"/>
      <c r="K6" s="481"/>
      <c r="L6" s="481"/>
      <c r="M6" s="481"/>
      <c r="N6" s="481"/>
      <c r="O6" s="481"/>
    </row>
    <row r="7" spans="1:17" x14ac:dyDescent="0.15">
      <c r="A7" s="52"/>
      <c r="B7" s="480"/>
      <c r="C7" s="481"/>
      <c r="D7" s="481"/>
      <c r="E7" s="481"/>
      <c r="F7" s="481"/>
      <c r="G7" s="481"/>
      <c r="H7" s="481"/>
      <c r="I7" s="481"/>
      <c r="J7" s="481"/>
      <c r="K7" s="481"/>
      <c r="L7" s="481"/>
      <c r="M7" s="481"/>
      <c r="N7" s="481"/>
      <c r="O7" s="481"/>
    </row>
    <row r="8" spans="1:17" x14ac:dyDescent="0.15">
      <c r="A8" s="53"/>
      <c r="B8" s="480"/>
      <c r="C8" s="481"/>
      <c r="D8" s="481"/>
      <c r="E8" s="481"/>
      <c r="F8" s="481"/>
      <c r="G8" s="481"/>
      <c r="H8" s="481"/>
      <c r="I8" s="481"/>
      <c r="J8" s="481"/>
      <c r="K8" s="481"/>
      <c r="L8" s="481"/>
      <c r="M8" s="481"/>
      <c r="N8" s="481"/>
      <c r="O8" s="481"/>
    </row>
    <row r="9" spans="1:17" x14ac:dyDescent="0.15">
      <c r="A9" s="53"/>
      <c r="B9" s="480"/>
      <c r="C9" s="481"/>
      <c r="D9" s="481"/>
      <c r="E9" s="481"/>
      <c r="F9" s="481"/>
      <c r="G9" s="481"/>
      <c r="H9" s="481"/>
      <c r="I9" s="481"/>
      <c r="J9" s="481"/>
      <c r="K9" s="481"/>
      <c r="L9" s="481"/>
      <c r="M9" s="481"/>
      <c r="N9" s="481"/>
      <c r="O9" s="481"/>
    </row>
    <row r="10" spans="1:17" x14ac:dyDescent="0.15">
      <c r="B10" s="480"/>
      <c r="C10" s="481"/>
      <c r="D10" s="481"/>
      <c r="E10" s="481"/>
      <c r="F10" s="481"/>
      <c r="G10" s="481"/>
      <c r="H10" s="481"/>
      <c r="I10" s="481"/>
      <c r="J10" s="481"/>
      <c r="K10" s="481"/>
      <c r="L10" s="481"/>
      <c r="M10" s="481"/>
      <c r="N10" s="481"/>
      <c r="O10" s="481"/>
    </row>
    <row r="11" spans="1:17" x14ac:dyDescent="0.15">
      <c r="B11" s="480"/>
      <c r="C11" s="481"/>
      <c r="D11" s="481"/>
      <c r="E11" s="481"/>
      <c r="F11" s="481"/>
      <c r="G11" s="481"/>
      <c r="H11" s="481"/>
      <c r="I11" s="481"/>
      <c r="J11" s="481"/>
      <c r="K11" s="481"/>
      <c r="L11" s="481"/>
      <c r="M11" s="481"/>
      <c r="N11" s="481"/>
      <c r="O11" s="481"/>
    </row>
    <row r="12" spans="1:17" x14ac:dyDescent="0.15">
      <c r="B12" s="480"/>
      <c r="C12" s="481"/>
      <c r="D12" s="481"/>
      <c r="E12" s="481"/>
      <c r="F12" s="481"/>
      <c r="G12" s="481"/>
      <c r="H12" s="481"/>
      <c r="I12" s="481"/>
      <c r="J12" s="481"/>
      <c r="K12" s="481"/>
      <c r="L12" s="481"/>
      <c r="M12" s="481"/>
      <c r="N12" s="481"/>
      <c r="O12" s="481"/>
    </row>
    <row r="13" spans="1:17" x14ac:dyDescent="0.15">
      <c r="B13" s="480"/>
      <c r="C13" s="481"/>
      <c r="D13" s="481"/>
      <c r="E13" s="481"/>
      <c r="F13" s="481"/>
      <c r="G13" s="481"/>
      <c r="H13" s="481"/>
      <c r="I13" s="481"/>
      <c r="J13" s="481"/>
      <c r="K13" s="481"/>
      <c r="L13" s="481"/>
      <c r="M13" s="481"/>
      <c r="N13" s="481"/>
      <c r="O13" s="481"/>
    </row>
    <row r="14" spans="1:17" x14ac:dyDescent="0.15">
      <c r="B14" s="480"/>
      <c r="C14" s="481"/>
      <c r="D14" s="481"/>
      <c r="E14" s="481"/>
      <c r="F14" s="481"/>
      <c r="G14" s="481"/>
      <c r="H14" s="481"/>
      <c r="I14" s="481"/>
      <c r="J14" s="481"/>
      <c r="K14" s="481"/>
      <c r="L14" s="481"/>
      <c r="M14" s="481"/>
      <c r="N14" s="481"/>
      <c r="O14" s="481"/>
    </row>
    <row r="15" spans="1:17" x14ac:dyDescent="0.15">
      <c r="B15" s="480"/>
      <c r="C15" s="481"/>
      <c r="D15" s="481"/>
      <c r="E15" s="481"/>
      <c r="F15" s="481"/>
      <c r="G15" s="481"/>
      <c r="H15" s="481"/>
      <c r="I15" s="481"/>
      <c r="J15" s="481"/>
      <c r="K15" s="481"/>
      <c r="L15" s="481"/>
      <c r="M15" s="481"/>
      <c r="N15" s="481"/>
      <c r="O15" s="481"/>
    </row>
    <row r="16" spans="1:17" x14ac:dyDescent="0.15">
      <c r="B16" s="480"/>
      <c r="C16" s="481"/>
      <c r="D16" s="481"/>
      <c r="E16" s="481"/>
      <c r="F16" s="481"/>
      <c r="G16" s="481"/>
      <c r="H16" s="481"/>
      <c r="I16" s="481"/>
      <c r="J16" s="481"/>
      <c r="K16" s="481"/>
      <c r="L16" s="481"/>
      <c r="M16" s="481"/>
      <c r="N16" s="481"/>
      <c r="O16" s="481"/>
    </row>
    <row r="17" spans="1:15" x14ac:dyDescent="0.15">
      <c r="B17" s="480"/>
      <c r="C17" s="481"/>
      <c r="D17" s="481"/>
      <c r="E17" s="481"/>
      <c r="F17" s="481"/>
      <c r="G17" s="481"/>
      <c r="H17" s="481"/>
      <c r="I17" s="481"/>
      <c r="J17" s="481"/>
      <c r="K17" s="481"/>
      <c r="L17" s="481"/>
      <c r="M17" s="481"/>
      <c r="N17" s="481"/>
      <c r="O17" s="481"/>
    </row>
    <row r="18" spans="1:15" x14ac:dyDescent="0.15">
      <c r="B18" s="480"/>
      <c r="C18" s="481"/>
      <c r="D18" s="481"/>
      <c r="E18" s="481"/>
      <c r="F18" s="481"/>
      <c r="G18" s="481"/>
      <c r="H18" s="481"/>
      <c r="I18" s="481"/>
      <c r="J18" s="481"/>
      <c r="K18" s="481"/>
      <c r="L18" s="481"/>
      <c r="M18" s="481"/>
      <c r="N18" s="481"/>
      <c r="O18" s="481"/>
    </row>
    <row r="19" spans="1:15" x14ac:dyDescent="0.15">
      <c r="A19" s="52"/>
      <c r="B19" s="480"/>
      <c r="C19" s="481"/>
      <c r="D19" s="481"/>
      <c r="E19" s="481"/>
      <c r="F19" s="481"/>
      <c r="G19" s="481"/>
      <c r="H19" s="481"/>
      <c r="I19" s="481"/>
      <c r="J19" s="481"/>
      <c r="K19" s="481"/>
      <c r="L19" s="481"/>
      <c r="M19" s="481"/>
      <c r="N19" s="481"/>
      <c r="O19" s="481"/>
    </row>
    <row r="20" spans="1:15" x14ac:dyDescent="0.15">
      <c r="B20" s="480"/>
      <c r="C20" s="481"/>
      <c r="D20" s="481"/>
      <c r="E20" s="481"/>
      <c r="F20" s="481"/>
      <c r="G20" s="481"/>
      <c r="H20" s="481"/>
      <c r="I20" s="481"/>
      <c r="J20" s="481"/>
      <c r="K20" s="481"/>
      <c r="L20" s="481"/>
      <c r="M20" s="481"/>
      <c r="N20" s="481"/>
      <c r="O20" s="481"/>
    </row>
    <row r="21" spans="1:15" x14ac:dyDescent="0.15">
      <c r="B21" s="480"/>
      <c r="C21" s="481"/>
      <c r="D21" s="481"/>
      <c r="E21" s="481"/>
      <c r="F21" s="481"/>
      <c r="G21" s="481"/>
      <c r="H21" s="481"/>
      <c r="I21" s="481"/>
      <c r="J21" s="481"/>
      <c r="K21" s="481"/>
      <c r="L21" s="481"/>
      <c r="M21" s="481"/>
      <c r="N21" s="481"/>
      <c r="O21" s="481"/>
    </row>
    <row r="22" spans="1:15" x14ac:dyDescent="0.15">
      <c r="B22" s="480"/>
      <c r="C22" s="481"/>
      <c r="D22" s="481"/>
      <c r="E22" s="481"/>
      <c r="F22" s="481"/>
      <c r="G22" s="481"/>
      <c r="H22" s="481"/>
      <c r="I22" s="481"/>
      <c r="J22" s="481"/>
      <c r="K22" s="481"/>
      <c r="L22" s="481"/>
      <c r="M22" s="481"/>
      <c r="N22" s="481"/>
      <c r="O22" s="481"/>
    </row>
    <row r="23" spans="1:15" x14ac:dyDescent="0.15">
      <c r="B23" s="480"/>
      <c r="C23" s="481"/>
      <c r="D23" s="481"/>
      <c r="E23" s="481"/>
      <c r="F23" s="481"/>
      <c r="G23" s="481"/>
      <c r="H23" s="481"/>
      <c r="I23" s="481"/>
      <c r="J23" s="481"/>
      <c r="K23" s="481"/>
      <c r="L23" s="481"/>
      <c r="M23" s="481"/>
      <c r="N23" s="481"/>
      <c r="O23" s="481"/>
    </row>
    <row r="24" spans="1:15" x14ac:dyDescent="0.15">
      <c r="B24" s="480"/>
      <c r="C24" s="481"/>
      <c r="D24" s="481"/>
      <c r="E24" s="481"/>
      <c r="F24" s="481"/>
      <c r="G24" s="481"/>
      <c r="H24" s="481"/>
      <c r="I24" s="481"/>
      <c r="J24" s="481"/>
      <c r="K24" s="481"/>
      <c r="L24" s="481"/>
      <c r="M24" s="481"/>
      <c r="N24" s="481"/>
      <c r="O24" s="481"/>
    </row>
    <row r="25" spans="1:15" x14ac:dyDescent="0.15">
      <c r="B25" s="480"/>
      <c r="C25" s="481"/>
      <c r="D25" s="481"/>
      <c r="E25" s="481"/>
      <c r="F25" s="481"/>
      <c r="G25" s="481"/>
      <c r="H25" s="481"/>
      <c r="I25" s="481"/>
      <c r="J25" s="481"/>
      <c r="K25" s="481"/>
      <c r="L25" s="481"/>
      <c r="M25" s="481"/>
      <c r="N25" s="481"/>
      <c r="O25" s="481"/>
    </row>
    <row r="26" spans="1:15" x14ac:dyDescent="0.15">
      <c r="B26" s="480"/>
      <c r="C26" s="481"/>
      <c r="D26" s="481"/>
      <c r="E26" s="481"/>
      <c r="F26" s="481"/>
      <c r="G26" s="481"/>
      <c r="H26" s="481"/>
      <c r="I26" s="481"/>
      <c r="J26" s="481"/>
      <c r="K26" s="481"/>
      <c r="L26" s="481"/>
      <c r="M26" s="481"/>
      <c r="N26" s="481"/>
      <c r="O26" s="481"/>
    </row>
    <row r="27" spans="1:15" x14ac:dyDescent="0.15">
      <c r="B27" s="480"/>
      <c r="C27" s="481"/>
      <c r="D27" s="481"/>
      <c r="E27" s="481"/>
      <c r="F27" s="481"/>
      <c r="G27" s="481"/>
      <c r="H27" s="481"/>
      <c r="I27" s="481"/>
      <c r="J27" s="481"/>
      <c r="K27" s="481"/>
      <c r="L27" s="481"/>
      <c r="M27" s="481"/>
      <c r="N27" s="481"/>
      <c r="O27" s="481"/>
    </row>
    <row r="28" spans="1:15" x14ac:dyDescent="0.15">
      <c r="B28" s="480"/>
      <c r="C28" s="481"/>
      <c r="D28" s="481"/>
      <c r="E28" s="481"/>
      <c r="F28" s="481"/>
      <c r="G28" s="481"/>
      <c r="H28" s="481"/>
      <c r="I28" s="481"/>
      <c r="J28" s="481"/>
      <c r="K28" s="481"/>
      <c r="L28" s="481"/>
      <c r="M28" s="481"/>
      <c r="N28" s="481"/>
      <c r="O28" s="481"/>
    </row>
    <row r="29" spans="1:15" x14ac:dyDescent="0.15">
      <c r="B29" s="51"/>
      <c r="C29" s="51"/>
      <c r="D29" s="51"/>
      <c r="E29" s="51"/>
      <c r="F29" s="51"/>
      <c r="G29" s="51"/>
      <c r="H29" s="51"/>
      <c r="I29" s="51"/>
      <c r="J29" s="51"/>
      <c r="K29" s="51"/>
      <c r="L29" s="51"/>
      <c r="M29" s="51"/>
      <c r="N29" s="51"/>
      <c r="O29" s="51"/>
    </row>
    <row r="30" spans="1:15" x14ac:dyDescent="0.15">
      <c r="B30" s="51"/>
      <c r="C30" s="51"/>
      <c r="D30" s="51"/>
      <c r="E30" s="51"/>
      <c r="F30" s="51"/>
      <c r="G30" s="51"/>
      <c r="H30" s="51"/>
      <c r="I30" s="51"/>
      <c r="J30" s="51"/>
      <c r="K30" s="51"/>
      <c r="L30" s="51"/>
      <c r="M30" s="51"/>
      <c r="N30" s="51"/>
      <c r="O30" s="51"/>
    </row>
    <row r="31" spans="1:15" x14ac:dyDescent="0.15">
      <c r="B31" s="51"/>
      <c r="C31" s="51"/>
      <c r="D31" s="51"/>
      <c r="E31" s="51"/>
      <c r="F31" s="51"/>
      <c r="G31" s="51"/>
      <c r="H31" s="51"/>
      <c r="I31" s="51"/>
      <c r="J31" s="51"/>
      <c r="K31" s="51"/>
      <c r="L31" s="51"/>
      <c r="M31" s="51"/>
      <c r="N31" s="51"/>
      <c r="O31" s="51"/>
    </row>
    <row r="32" spans="1:15" x14ac:dyDescent="0.15">
      <c r="B32" s="51"/>
      <c r="C32" s="51"/>
      <c r="D32" s="51"/>
      <c r="E32" s="51"/>
      <c r="F32" s="51"/>
      <c r="G32" s="51"/>
      <c r="H32" s="51"/>
      <c r="I32" s="51"/>
      <c r="J32" s="51"/>
      <c r="K32" s="51"/>
      <c r="L32" s="51"/>
      <c r="M32" s="51"/>
      <c r="N32" s="51"/>
      <c r="O32" s="51"/>
    </row>
    <row r="33" spans="2:15" x14ac:dyDescent="0.15">
      <c r="B33" s="51"/>
      <c r="C33" s="51"/>
      <c r="D33" s="51"/>
      <c r="E33" s="51"/>
      <c r="F33" s="51"/>
      <c r="G33" s="51"/>
      <c r="H33" s="51"/>
      <c r="I33" s="51"/>
      <c r="J33" s="51"/>
      <c r="K33" s="51"/>
      <c r="L33" s="51"/>
      <c r="M33" s="51"/>
      <c r="N33" s="51"/>
      <c r="O33" s="51"/>
    </row>
    <row r="34" spans="2:15" x14ac:dyDescent="0.15">
      <c r="B34" s="51"/>
      <c r="C34" s="51"/>
      <c r="D34" s="51"/>
      <c r="E34" s="51"/>
      <c r="F34" s="51"/>
      <c r="G34" s="51"/>
      <c r="H34" s="51"/>
      <c r="I34" s="51"/>
      <c r="J34" s="51"/>
      <c r="K34" s="51"/>
      <c r="L34" s="51"/>
      <c r="M34" s="51"/>
      <c r="N34" s="51"/>
      <c r="O34" s="51"/>
    </row>
    <row r="35" spans="2:15" x14ac:dyDescent="0.15">
      <c r="B35" s="51"/>
      <c r="C35" s="51"/>
      <c r="D35" s="51"/>
      <c r="E35" s="51"/>
      <c r="F35" s="51"/>
      <c r="G35" s="51"/>
      <c r="H35" s="51"/>
      <c r="I35" s="51"/>
      <c r="J35" s="51"/>
      <c r="K35" s="51"/>
      <c r="L35" s="51"/>
      <c r="M35" s="51"/>
      <c r="N35" s="51"/>
      <c r="O35" s="51"/>
    </row>
    <row r="36" spans="2:15" x14ac:dyDescent="0.15">
      <c r="B36" s="51"/>
      <c r="C36" s="51"/>
      <c r="D36" s="51"/>
      <c r="E36" s="51"/>
      <c r="F36" s="51"/>
      <c r="G36" s="51"/>
      <c r="H36" s="51"/>
      <c r="I36" s="51"/>
      <c r="J36" s="51"/>
      <c r="K36" s="51"/>
      <c r="L36" s="51"/>
      <c r="M36" s="51"/>
      <c r="N36" s="51"/>
      <c r="O36" s="51"/>
    </row>
  </sheetData>
  <mergeCells count="2">
    <mergeCell ref="B2:B28"/>
    <mergeCell ref="C2:O28"/>
  </mergeCells>
  <phoneticPr fontId="8"/>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4D93-2984-42BB-A485-AA27C705E007}">
  <sheetPr>
    <tabColor rgb="FFFF0000"/>
    <pageSetUpPr fitToPage="1"/>
  </sheetPr>
  <dimension ref="A1:T29"/>
  <sheetViews>
    <sheetView view="pageBreakPreview" zoomScale="130" zoomScaleNormal="100" zoomScaleSheetLayoutView="130" workbookViewId="0">
      <selection activeCell="B5" sqref="B5:C8"/>
    </sheetView>
  </sheetViews>
  <sheetFormatPr defaultColWidth="9.6640625" defaultRowHeight="16.2" x14ac:dyDescent="0.2"/>
  <cols>
    <col min="1" max="1" width="7.44140625" style="250" customWidth="1"/>
    <col min="2" max="2" width="11.77734375" style="250" customWidth="1"/>
    <col min="3" max="3" width="9.44140625" style="250" customWidth="1"/>
    <col min="4" max="4" width="9.33203125" style="250" customWidth="1"/>
    <col min="5" max="5" width="9.88671875" style="250" customWidth="1"/>
    <col min="6" max="19" width="5.6640625" style="250" customWidth="1"/>
    <col min="20" max="20" width="13.77734375" style="250" customWidth="1"/>
    <col min="21" max="23" width="8.88671875" style="250" customWidth="1"/>
    <col min="24" max="16384" width="9.6640625" style="250"/>
  </cols>
  <sheetData>
    <row r="1" spans="1:20" ht="36" customHeight="1" thickBot="1" x14ac:dyDescent="0.25">
      <c r="A1" s="569" t="s">
        <v>342</v>
      </c>
      <c r="B1" s="569"/>
      <c r="C1" s="569"/>
      <c r="D1" s="569"/>
      <c r="E1" s="569"/>
      <c r="F1" s="569"/>
      <c r="G1" s="569"/>
      <c r="H1" s="569"/>
      <c r="I1" s="569"/>
      <c r="J1" s="569"/>
      <c r="K1" s="569"/>
      <c r="L1" s="569"/>
      <c r="M1" s="569"/>
      <c r="N1" s="569"/>
      <c r="O1" s="569"/>
      <c r="P1" s="569"/>
      <c r="Q1" s="569"/>
      <c r="R1" s="569"/>
      <c r="S1" s="569"/>
      <c r="T1" s="569"/>
    </row>
    <row r="2" spans="1:20" ht="14.4" customHeight="1" x14ac:dyDescent="0.2">
      <c r="A2" s="570" t="s">
        <v>343</v>
      </c>
      <c r="B2" s="573" t="s">
        <v>65</v>
      </c>
      <c r="C2" s="574"/>
      <c r="D2" s="575"/>
      <c r="E2" s="576"/>
      <c r="F2" s="576"/>
      <c r="G2" s="576"/>
      <c r="H2" s="576"/>
      <c r="I2" s="576"/>
      <c r="J2" s="576"/>
      <c r="K2" s="576"/>
      <c r="L2" s="576"/>
      <c r="M2" s="576"/>
      <c r="N2" s="576"/>
      <c r="O2" s="576"/>
      <c r="P2" s="576"/>
      <c r="Q2" s="576"/>
      <c r="R2" s="576"/>
      <c r="S2" s="576"/>
      <c r="T2" s="577"/>
    </row>
    <row r="3" spans="1:20" ht="15" customHeight="1" x14ac:dyDescent="0.2">
      <c r="A3" s="571"/>
      <c r="B3" s="498" t="s">
        <v>344</v>
      </c>
      <c r="C3" s="487"/>
      <c r="D3" s="578"/>
      <c r="E3" s="579"/>
      <c r="F3" s="579"/>
      <c r="G3" s="579"/>
      <c r="H3" s="579"/>
      <c r="I3" s="579"/>
      <c r="J3" s="579"/>
      <c r="K3" s="579"/>
      <c r="L3" s="579"/>
      <c r="M3" s="579"/>
      <c r="N3" s="579"/>
      <c r="O3" s="579"/>
      <c r="P3" s="579"/>
      <c r="Q3" s="579"/>
      <c r="R3" s="579"/>
      <c r="S3" s="579"/>
      <c r="T3" s="580"/>
    </row>
    <row r="4" spans="1:20" ht="30" customHeight="1" x14ac:dyDescent="0.2">
      <c r="A4" s="571"/>
      <c r="B4" s="498" t="s">
        <v>345</v>
      </c>
      <c r="C4" s="487"/>
      <c r="D4" s="578"/>
      <c r="E4" s="579"/>
      <c r="F4" s="579"/>
      <c r="G4" s="579"/>
      <c r="H4" s="579"/>
      <c r="I4" s="579"/>
      <c r="J4" s="579"/>
      <c r="K4" s="579"/>
      <c r="L4" s="579"/>
      <c r="M4" s="579"/>
      <c r="N4" s="579"/>
      <c r="O4" s="579"/>
      <c r="P4" s="579"/>
      <c r="Q4" s="579"/>
      <c r="R4" s="579"/>
      <c r="S4" s="579"/>
      <c r="T4" s="580"/>
    </row>
    <row r="5" spans="1:20" ht="15" customHeight="1" x14ac:dyDescent="0.2">
      <c r="A5" s="571"/>
      <c r="B5" s="555" t="s">
        <v>346</v>
      </c>
      <c r="C5" s="556"/>
      <c r="D5" s="583" t="s">
        <v>49</v>
      </c>
      <c r="E5" s="584"/>
      <c r="F5" s="585"/>
      <c r="G5" s="585"/>
      <c r="H5" s="251" t="s">
        <v>347</v>
      </c>
      <c r="I5" s="585"/>
      <c r="J5" s="585"/>
      <c r="K5" s="251" t="s">
        <v>348</v>
      </c>
      <c r="L5" s="586"/>
      <c r="M5" s="586"/>
      <c r="N5" s="586"/>
      <c r="O5" s="586"/>
      <c r="P5" s="586"/>
      <c r="Q5" s="586"/>
      <c r="R5" s="586"/>
      <c r="S5" s="586"/>
      <c r="T5" s="587"/>
    </row>
    <row r="6" spans="1:20" ht="15" customHeight="1" x14ac:dyDescent="0.2">
      <c r="A6" s="571"/>
      <c r="B6" s="581"/>
      <c r="C6" s="582"/>
      <c r="D6" s="388"/>
      <c r="E6" s="363"/>
      <c r="F6" s="363"/>
      <c r="G6" s="363"/>
      <c r="H6" s="34" t="s">
        <v>46</v>
      </c>
      <c r="I6" s="55" t="s">
        <v>45</v>
      </c>
      <c r="J6" s="363"/>
      <c r="K6" s="363"/>
      <c r="L6" s="363"/>
      <c r="M6" s="363"/>
      <c r="N6" s="363"/>
      <c r="O6" s="34" t="s">
        <v>44</v>
      </c>
      <c r="P6" s="55" t="s">
        <v>43</v>
      </c>
      <c r="Q6" s="588"/>
      <c r="R6" s="588"/>
      <c r="S6" s="588"/>
      <c r="T6" s="589"/>
    </row>
    <row r="7" spans="1:20" ht="15" customHeight="1" x14ac:dyDescent="0.2">
      <c r="A7" s="571"/>
      <c r="B7" s="581"/>
      <c r="C7" s="582"/>
      <c r="D7" s="388"/>
      <c r="E7" s="363"/>
      <c r="F7" s="363"/>
      <c r="G7" s="363"/>
      <c r="H7" s="34" t="s">
        <v>42</v>
      </c>
      <c r="I7" s="55" t="s">
        <v>41</v>
      </c>
      <c r="J7" s="363"/>
      <c r="K7" s="363"/>
      <c r="L7" s="363"/>
      <c r="M7" s="363"/>
      <c r="N7" s="363"/>
      <c r="O7" s="34" t="s">
        <v>40</v>
      </c>
      <c r="P7" s="55" t="s">
        <v>39</v>
      </c>
      <c r="Q7" s="588"/>
      <c r="R7" s="588"/>
      <c r="S7" s="588"/>
      <c r="T7" s="589"/>
    </row>
    <row r="8" spans="1:20" ht="18.899999999999999" customHeight="1" x14ac:dyDescent="0.2">
      <c r="A8" s="571"/>
      <c r="B8" s="521"/>
      <c r="C8" s="523"/>
      <c r="D8" s="552" t="s">
        <v>349</v>
      </c>
      <c r="E8" s="553"/>
      <c r="F8" s="553"/>
      <c r="G8" s="553"/>
      <c r="H8" s="553"/>
      <c r="I8" s="553"/>
      <c r="J8" s="553"/>
      <c r="K8" s="553"/>
      <c r="L8" s="553"/>
      <c r="M8" s="514"/>
      <c r="N8" s="514"/>
      <c r="O8" s="553"/>
      <c r="P8" s="553"/>
      <c r="Q8" s="553"/>
      <c r="R8" s="553"/>
      <c r="S8" s="553"/>
      <c r="T8" s="554"/>
    </row>
    <row r="9" spans="1:20" ht="15" customHeight="1" x14ac:dyDescent="0.2">
      <c r="A9" s="571"/>
      <c r="B9" s="555" t="s">
        <v>350</v>
      </c>
      <c r="C9" s="556"/>
      <c r="D9" s="498" t="s">
        <v>60</v>
      </c>
      <c r="E9" s="488"/>
      <c r="F9" s="557"/>
      <c r="G9" s="558"/>
      <c r="H9" s="558"/>
      <c r="I9" s="558"/>
      <c r="J9" s="558"/>
      <c r="K9" s="559" t="s">
        <v>59</v>
      </c>
      <c r="L9" s="559"/>
      <c r="M9" s="560"/>
      <c r="N9" s="561"/>
      <c r="O9" s="562" t="s">
        <v>351</v>
      </c>
      <c r="P9" s="563"/>
      <c r="Q9" s="557"/>
      <c r="R9" s="558"/>
      <c r="S9" s="558"/>
      <c r="T9" s="564"/>
    </row>
    <row r="10" spans="1:20" ht="15" customHeight="1" x14ac:dyDescent="0.2">
      <c r="A10" s="572"/>
      <c r="B10" s="521"/>
      <c r="C10" s="523"/>
      <c r="D10" s="565" t="s">
        <v>57</v>
      </c>
      <c r="E10" s="566"/>
      <c r="F10" s="567"/>
      <c r="G10" s="567"/>
      <c r="H10" s="567"/>
      <c r="I10" s="567"/>
      <c r="J10" s="567"/>
      <c r="K10" s="567"/>
      <c r="L10" s="567"/>
      <c r="M10" s="567"/>
      <c r="N10" s="567"/>
      <c r="O10" s="567"/>
      <c r="P10" s="567"/>
      <c r="Q10" s="567"/>
      <c r="R10" s="567"/>
      <c r="S10" s="567"/>
      <c r="T10" s="568"/>
    </row>
    <row r="11" spans="1:20" ht="15" customHeight="1" x14ac:dyDescent="0.2">
      <c r="A11" s="499" t="s">
        <v>352</v>
      </c>
      <c r="B11" s="498" t="s">
        <v>344</v>
      </c>
      <c r="C11" s="487"/>
      <c r="D11" s="501"/>
      <c r="E11" s="502"/>
      <c r="F11" s="502"/>
      <c r="G11" s="502"/>
      <c r="H11" s="502"/>
      <c r="I11" s="502"/>
      <c r="J11" s="502"/>
      <c r="K11" s="502"/>
      <c r="L11" s="503"/>
      <c r="M11" s="504" t="s">
        <v>353</v>
      </c>
      <c r="N11" s="505"/>
      <c r="O11" s="508" t="s">
        <v>49</v>
      </c>
      <c r="P11" s="509"/>
      <c r="Q11" s="252"/>
      <c r="R11" s="253" t="s">
        <v>354</v>
      </c>
      <c r="S11" s="254"/>
      <c r="T11" s="255" t="s">
        <v>355</v>
      </c>
    </row>
    <row r="12" spans="1:20" ht="15" customHeight="1" x14ac:dyDescent="0.2">
      <c r="A12" s="500"/>
      <c r="B12" s="498" t="s">
        <v>356</v>
      </c>
      <c r="C12" s="487"/>
      <c r="D12" s="510"/>
      <c r="E12" s="511"/>
      <c r="F12" s="511"/>
      <c r="G12" s="511"/>
      <c r="H12" s="511"/>
      <c r="I12" s="511"/>
      <c r="J12" s="511"/>
      <c r="K12" s="511"/>
      <c r="L12" s="512"/>
      <c r="M12" s="506"/>
      <c r="N12" s="507"/>
      <c r="O12" s="513"/>
      <c r="P12" s="514"/>
      <c r="Q12" s="514"/>
      <c r="R12" s="514"/>
      <c r="S12" s="514"/>
      <c r="T12" s="515"/>
    </row>
    <row r="13" spans="1:20" ht="15" customHeight="1" x14ac:dyDescent="0.2">
      <c r="A13" s="500"/>
      <c r="B13" s="498" t="s">
        <v>357</v>
      </c>
      <c r="C13" s="487"/>
      <c r="D13" s="525"/>
      <c r="E13" s="526"/>
      <c r="F13" s="527"/>
      <c r="G13" s="527"/>
      <c r="H13" s="527"/>
      <c r="I13" s="527"/>
      <c r="J13" s="527"/>
      <c r="K13" s="527"/>
      <c r="L13" s="528"/>
      <c r="M13" s="506"/>
      <c r="N13" s="507"/>
      <c r="O13" s="513"/>
      <c r="P13" s="514"/>
      <c r="Q13" s="514"/>
      <c r="R13" s="514"/>
      <c r="S13" s="514"/>
      <c r="T13" s="515"/>
    </row>
    <row r="14" spans="1:20" ht="28.2" customHeight="1" x14ac:dyDescent="0.2">
      <c r="A14" s="500"/>
      <c r="B14" s="529" t="s">
        <v>358</v>
      </c>
      <c r="C14" s="530"/>
      <c r="D14" s="530"/>
      <c r="E14" s="530"/>
      <c r="F14" s="531"/>
      <c r="G14" s="532"/>
      <c r="H14" s="532"/>
      <c r="I14" s="532"/>
      <c r="J14" s="532"/>
      <c r="K14" s="532"/>
      <c r="L14" s="532"/>
      <c r="M14" s="532"/>
      <c r="N14" s="532"/>
      <c r="O14" s="532"/>
      <c r="P14" s="532"/>
      <c r="Q14" s="532"/>
      <c r="R14" s="532"/>
      <c r="S14" s="532"/>
      <c r="T14" s="533"/>
    </row>
    <row r="15" spans="1:20" ht="21.75" customHeight="1" x14ac:dyDescent="0.2">
      <c r="A15" s="500"/>
      <c r="B15" s="534" t="s">
        <v>359</v>
      </c>
      <c r="C15" s="535"/>
      <c r="D15" s="540" t="s">
        <v>360</v>
      </c>
      <c r="E15" s="541"/>
      <c r="F15" s="531"/>
      <c r="G15" s="532"/>
      <c r="H15" s="532"/>
      <c r="I15" s="532"/>
      <c r="J15" s="532"/>
      <c r="K15" s="532"/>
      <c r="L15" s="532"/>
      <c r="M15" s="532"/>
      <c r="N15" s="532"/>
      <c r="O15" s="532"/>
      <c r="P15" s="532"/>
      <c r="Q15" s="532"/>
      <c r="R15" s="532"/>
      <c r="S15" s="532"/>
      <c r="T15" s="533"/>
    </row>
    <row r="16" spans="1:20" ht="15" customHeight="1" x14ac:dyDescent="0.2">
      <c r="A16" s="500"/>
      <c r="B16" s="536"/>
      <c r="C16" s="537"/>
      <c r="D16" s="542" t="s">
        <v>361</v>
      </c>
      <c r="E16" s="543"/>
      <c r="F16" s="546"/>
      <c r="G16" s="547"/>
      <c r="H16" s="547"/>
      <c r="I16" s="547"/>
      <c r="J16" s="547"/>
      <c r="K16" s="547"/>
      <c r="L16" s="547"/>
      <c r="M16" s="547"/>
      <c r="N16" s="547"/>
      <c r="O16" s="547"/>
      <c r="P16" s="547"/>
      <c r="Q16" s="547"/>
      <c r="R16" s="547"/>
      <c r="S16" s="547"/>
      <c r="T16" s="548"/>
    </row>
    <row r="17" spans="1:20" ht="15" customHeight="1" x14ac:dyDescent="0.2">
      <c r="A17" s="500"/>
      <c r="B17" s="538"/>
      <c r="C17" s="539"/>
      <c r="D17" s="544"/>
      <c r="E17" s="545"/>
      <c r="F17" s="549"/>
      <c r="G17" s="550"/>
      <c r="H17" s="550"/>
      <c r="I17" s="550"/>
      <c r="J17" s="550"/>
      <c r="K17" s="550"/>
      <c r="L17" s="550"/>
      <c r="M17" s="550"/>
      <c r="N17" s="550"/>
      <c r="O17" s="550"/>
      <c r="P17" s="550"/>
      <c r="Q17" s="550"/>
      <c r="R17" s="550"/>
      <c r="S17" s="550"/>
      <c r="T17" s="551"/>
    </row>
    <row r="18" spans="1:20" ht="15" customHeight="1" x14ac:dyDescent="0.2">
      <c r="A18" s="516" t="s">
        <v>362</v>
      </c>
      <c r="B18" s="517"/>
      <c r="C18" s="517"/>
      <c r="D18" s="517"/>
      <c r="E18" s="517"/>
      <c r="F18" s="517"/>
      <c r="G18" s="517"/>
      <c r="H18" s="517"/>
      <c r="I18" s="517"/>
      <c r="J18" s="517"/>
      <c r="K18" s="517"/>
      <c r="L18" s="517"/>
      <c r="M18" s="517"/>
      <c r="N18" s="517"/>
      <c r="O18" s="517"/>
      <c r="P18" s="517"/>
      <c r="Q18" s="517"/>
      <c r="R18" s="517"/>
      <c r="S18" s="517"/>
      <c r="T18" s="518"/>
    </row>
    <row r="19" spans="1:20" ht="15" customHeight="1" x14ac:dyDescent="0.2">
      <c r="A19" s="519" t="s">
        <v>363</v>
      </c>
      <c r="B19" s="520"/>
      <c r="C19" s="520"/>
      <c r="D19" s="520"/>
      <c r="E19" s="520"/>
      <c r="F19" s="520"/>
      <c r="G19" s="520"/>
      <c r="H19" s="521" t="s">
        <v>364</v>
      </c>
      <c r="I19" s="522"/>
      <c r="J19" s="522"/>
      <c r="K19" s="522"/>
      <c r="L19" s="522"/>
      <c r="M19" s="523"/>
      <c r="N19" s="256"/>
      <c r="O19" s="257"/>
      <c r="P19" s="257"/>
      <c r="Q19" s="257"/>
      <c r="R19" s="257"/>
      <c r="S19" s="257"/>
      <c r="T19" s="258"/>
    </row>
    <row r="20" spans="1:20" ht="15" customHeight="1" x14ac:dyDescent="0.2">
      <c r="A20" s="519"/>
      <c r="B20" s="520"/>
      <c r="C20" s="520"/>
      <c r="D20" s="520"/>
      <c r="E20" s="520"/>
      <c r="F20" s="520"/>
      <c r="G20" s="520"/>
      <c r="H20" s="498" t="s">
        <v>365</v>
      </c>
      <c r="I20" s="487"/>
      <c r="J20" s="524"/>
      <c r="K20" s="498" t="s">
        <v>366</v>
      </c>
      <c r="L20" s="487"/>
      <c r="M20" s="524"/>
      <c r="N20" s="256"/>
      <c r="O20" s="257"/>
      <c r="P20" s="257"/>
      <c r="Q20" s="257"/>
      <c r="R20" s="257"/>
      <c r="S20" s="257"/>
      <c r="T20" s="258"/>
    </row>
    <row r="21" spans="1:20" ht="15" customHeight="1" x14ac:dyDescent="0.2">
      <c r="A21" s="496"/>
      <c r="B21" s="498" t="s">
        <v>367</v>
      </c>
      <c r="C21" s="487"/>
      <c r="D21" s="487"/>
      <c r="E21" s="487"/>
      <c r="F21" s="487"/>
      <c r="G21" s="487"/>
      <c r="H21" s="483"/>
      <c r="I21" s="484"/>
      <c r="J21" s="485"/>
      <c r="K21" s="483"/>
      <c r="L21" s="484"/>
      <c r="M21" s="485"/>
      <c r="N21" s="259"/>
      <c r="O21" s="260"/>
      <c r="P21" s="260"/>
      <c r="Q21" s="260"/>
      <c r="R21" s="260"/>
      <c r="S21" s="260"/>
      <c r="T21" s="258"/>
    </row>
    <row r="22" spans="1:20" ht="15" customHeight="1" x14ac:dyDescent="0.2">
      <c r="A22" s="497"/>
      <c r="B22" s="498" t="s">
        <v>368</v>
      </c>
      <c r="C22" s="487"/>
      <c r="D22" s="487"/>
      <c r="E22" s="487"/>
      <c r="F22" s="487"/>
      <c r="G22" s="487"/>
      <c r="H22" s="483"/>
      <c r="I22" s="484"/>
      <c r="J22" s="485"/>
      <c r="K22" s="483"/>
      <c r="L22" s="484"/>
      <c r="M22" s="485"/>
      <c r="N22" s="259"/>
      <c r="O22" s="260"/>
      <c r="P22" s="260"/>
      <c r="Q22" s="260"/>
      <c r="R22" s="260"/>
      <c r="S22" s="260"/>
      <c r="T22" s="258"/>
    </row>
    <row r="23" spans="1:20" ht="15" customHeight="1" x14ac:dyDescent="0.2">
      <c r="A23" s="486" t="s">
        <v>369</v>
      </c>
      <c r="B23" s="487"/>
      <c r="C23" s="487"/>
      <c r="D23" s="487"/>
      <c r="E23" s="487"/>
      <c r="F23" s="487"/>
      <c r="G23" s="488"/>
      <c r="H23" s="489"/>
      <c r="I23" s="487"/>
      <c r="J23" s="487"/>
      <c r="K23" s="487"/>
      <c r="L23" s="487"/>
      <c r="M23" s="261" t="s">
        <v>370</v>
      </c>
      <c r="N23" s="262"/>
      <c r="O23" s="263"/>
      <c r="P23" s="264"/>
      <c r="Q23" s="260"/>
      <c r="R23" s="260"/>
      <c r="S23" s="260"/>
      <c r="T23" s="265"/>
    </row>
    <row r="24" spans="1:20" ht="15" customHeight="1" thickBot="1" x14ac:dyDescent="0.25">
      <c r="A24" s="490" t="s">
        <v>371</v>
      </c>
      <c r="B24" s="491"/>
      <c r="C24" s="491"/>
      <c r="D24" s="491"/>
      <c r="E24" s="491"/>
      <c r="F24" s="491"/>
      <c r="G24" s="492"/>
      <c r="H24" s="493" t="s">
        <v>372</v>
      </c>
      <c r="I24" s="494"/>
      <c r="J24" s="494"/>
      <c r="K24" s="494"/>
      <c r="L24" s="494"/>
      <c r="M24" s="494"/>
      <c r="N24" s="494"/>
      <c r="O24" s="494"/>
      <c r="P24" s="494"/>
      <c r="Q24" s="494"/>
      <c r="R24" s="494"/>
      <c r="S24" s="494"/>
      <c r="T24" s="495"/>
    </row>
    <row r="25" spans="1:20" ht="14.4" customHeight="1" x14ac:dyDescent="0.2">
      <c r="A25" s="266"/>
    </row>
    <row r="26" spans="1:20" ht="14.4" customHeight="1" x14ac:dyDescent="0.2">
      <c r="A26" s="266" t="s">
        <v>83</v>
      </c>
      <c r="B26" s="482" t="s">
        <v>373</v>
      </c>
      <c r="C26" s="482"/>
      <c r="D26" s="482"/>
      <c r="E26" s="482"/>
      <c r="F26" s="482"/>
      <c r="G26" s="482"/>
      <c r="H26" s="482"/>
      <c r="I26" s="482"/>
      <c r="J26" s="482"/>
      <c r="K26" s="482"/>
      <c r="L26" s="482"/>
      <c r="M26" s="482"/>
      <c r="N26" s="482"/>
      <c r="O26" s="482"/>
      <c r="P26" s="482"/>
      <c r="Q26" s="482"/>
      <c r="R26" s="482"/>
      <c r="S26" s="482"/>
      <c r="T26" s="482"/>
    </row>
    <row r="27" spans="1:20" ht="14.4" customHeight="1" x14ac:dyDescent="0.2">
      <c r="A27" s="267"/>
      <c r="B27" s="482"/>
      <c r="C27" s="482"/>
      <c r="D27" s="482"/>
      <c r="E27" s="482"/>
      <c r="F27" s="482"/>
      <c r="G27" s="482"/>
      <c r="H27" s="482"/>
      <c r="I27" s="482"/>
      <c r="J27" s="482"/>
      <c r="K27" s="482"/>
      <c r="L27" s="482"/>
      <c r="M27" s="482"/>
      <c r="N27" s="482"/>
      <c r="O27" s="482"/>
      <c r="P27" s="482"/>
      <c r="Q27" s="482"/>
      <c r="R27" s="482"/>
      <c r="S27" s="482"/>
      <c r="T27" s="482"/>
    </row>
    <row r="28" spans="1:20" ht="25.2" customHeight="1" x14ac:dyDescent="0.2">
      <c r="A28" s="268"/>
      <c r="B28" s="482"/>
      <c r="C28" s="482"/>
      <c r="D28" s="482"/>
      <c r="E28" s="482"/>
      <c r="F28" s="482"/>
      <c r="G28" s="482"/>
      <c r="H28" s="482"/>
      <c r="I28" s="482"/>
      <c r="J28" s="482"/>
      <c r="K28" s="482"/>
      <c r="L28" s="482"/>
      <c r="M28" s="482"/>
      <c r="N28" s="482"/>
      <c r="O28" s="482"/>
      <c r="P28" s="482"/>
      <c r="Q28" s="482"/>
      <c r="R28" s="482"/>
      <c r="S28" s="482"/>
      <c r="T28" s="482"/>
    </row>
    <row r="29" spans="1:20" x14ac:dyDescent="0.2">
      <c r="B29" s="26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F16:T16"/>
    <mergeCell ref="F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B26:T28"/>
    <mergeCell ref="H22:J22"/>
    <mergeCell ref="K22:M22"/>
    <mergeCell ref="A23:G23"/>
    <mergeCell ref="H23:L23"/>
    <mergeCell ref="A24:G24"/>
    <mergeCell ref="H24:T24"/>
    <mergeCell ref="A21:A22"/>
    <mergeCell ref="B21:G21"/>
    <mergeCell ref="H21:J21"/>
    <mergeCell ref="K21:M21"/>
    <mergeCell ref="B22:G22"/>
  </mergeCells>
  <phoneticPr fontId="8"/>
  <printOptions horizontalCentered="1"/>
  <pageMargins left="0.70866141732283472" right="0.70866141732283472" top="0.74803149606299213" bottom="0.74803149606299213" header="0.31496062992125984" footer="0.31496062992125984"/>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066D-4BA6-4921-9F70-FD1D5F9990AB}">
  <sheetPr>
    <tabColor rgb="FFFFC000"/>
    <pageSetUpPr fitToPage="1"/>
  </sheetPr>
  <dimension ref="A1:H36"/>
  <sheetViews>
    <sheetView view="pageBreakPreview" zoomScaleNormal="90" zoomScaleSheetLayoutView="100" workbookViewId="0">
      <selection activeCell="A26" sqref="A26:XFD26"/>
    </sheetView>
  </sheetViews>
  <sheetFormatPr defaultColWidth="9.109375" defaultRowHeight="19.8" x14ac:dyDescent="0.2"/>
  <cols>
    <col min="1" max="1" width="6" style="239" customWidth="1"/>
    <col min="2" max="2" width="29.109375" style="238" customWidth="1"/>
    <col min="3" max="3" width="13.109375" style="238" customWidth="1"/>
    <col min="4" max="4" width="4.109375" style="239" customWidth="1"/>
    <col min="5" max="5" width="12.77734375" style="239" customWidth="1"/>
    <col min="6" max="6" width="4.109375" style="239" customWidth="1"/>
    <col min="7" max="7" width="12.77734375" style="239" customWidth="1"/>
    <col min="8" max="8" width="18.77734375" style="239" customWidth="1"/>
    <col min="9" max="9" width="1.77734375" style="239" customWidth="1"/>
    <col min="10" max="16384" width="9.109375" style="239"/>
  </cols>
  <sheetData>
    <row r="1" spans="1:8" ht="22.5" customHeight="1" x14ac:dyDescent="0.2">
      <c r="A1" s="237" t="s">
        <v>312</v>
      </c>
    </row>
    <row r="2" spans="1:8" ht="22.5" customHeight="1" x14ac:dyDescent="0.2">
      <c r="A2" s="615" t="s">
        <v>313</v>
      </c>
      <c r="B2" s="615"/>
      <c r="C2" s="615"/>
      <c r="D2" s="615"/>
      <c r="E2" s="615"/>
      <c r="F2" s="615"/>
      <c r="G2" s="615"/>
      <c r="H2" s="615"/>
    </row>
    <row r="4" spans="1:8" x14ac:dyDescent="0.2">
      <c r="A4" s="239" t="s">
        <v>314</v>
      </c>
    </row>
    <row r="6" spans="1:8" ht="27.75" customHeight="1" x14ac:dyDescent="0.2">
      <c r="A6" s="240"/>
      <c r="B6" s="241" t="s">
        <v>315</v>
      </c>
      <c r="C6" s="241" t="s">
        <v>316</v>
      </c>
      <c r="D6" s="616" t="s">
        <v>317</v>
      </c>
      <c r="E6" s="617"/>
      <c r="F6" s="616" t="s">
        <v>318</v>
      </c>
      <c r="G6" s="617"/>
      <c r="H6" s="241" t="s">
        <v>83</v>
      </c>
    </row>
    <row r="7" spans="1:8" ht="20.25" customHeight="1" x14ac:dyDescent="0.2">
      <c r="A7" s="603">
        <v>1</v>
      </c>
      <c r="B7" s="605" t="s">
        <v>319</v>
      </c>
      <c r="C7" s="603"/>
      <c r="D7" s="607"/>
      <c r="E7" s="600" t="s">
        <v>320</v>
      </c>
      <c r="F7" s="242"/>
      <c r="G7" s="243" t="s">
        <v>320</v>
      </c>
      <c r="H7" s="602"/>
    </row>
    <row r="8" spans="1:8" ht="20.25" customHeight="1" x14ac:dyDescent="0.2">
      <c r="A8" s="604"/>
      <c r="B8" s="606"/>
      <c r="C8" s="604"/>
      <c r="D8" s="608"/>
      <c r="E8" s="601"/>
      <c r="F8" s="244"/>
      <c r="G8" s="245" t="s">
        <v>321</v>
      </c>
      <c r="H8" s="602"/>
    </row>
    <row r="9" spans="1:8" ht="20.25" customHeight="1" x14ac:dyDescent="0.2">
      <c r="A9" s="603">
        <v>2</v>
      </c>
      <c r="B9" s="605" t="s">
        <v>322</v>
      </c>
      <c r="C9" s="603" t="s">
        <v>323</v>
      </c>
      <c r="D9" s="607"/>
      <c r="E9" s="600" t="s">
        <v>320</v>
      </c>
      <c r="F9" s="242"/>
      <c r="G9" s="243" t="s">
        <v>320</v>
      </c>
      <c r="H9" s="602"/>
    </row>
    <row r="10" spans="1:8" ht="20.25" customHeight="1" x14ac:dyDescent="0.2">
      <c r="A10" s="604"/>
      <c r="B10" s="606"/>
      <c r="C10" s="604"/>
      <c r="D10" s="608"/>
      <c r="E10" s="601"/>
      <c r="F10" s="244"/>
      <c r="G10" s="245" t="s">
        <v>321</v>
      </c>
      <c r="H10" s="602"/>
    </row>
    <row r="11" spans="1:8" ht="20.25" customHeight="1" x14ac:dyDescent="0.2">
      <c r="A11" s="603">
        <v>3</v>
      </c>
      <c r="B11" s="605" t="s">
        <v>230</v>
      </c>
      <c r="C11" s="603" t="s">
        <v>324</v>
      </c>
      <c r="D11" s="607"/>
      <c r="E11" s="600" t="s">
        <v>320</v>
      </c>
      <c r="F11" s="242"/>
      <c r="G11" s="243" t="s">
        <v>320</v>
      </c>
      <c r="H11" s="602"/>
    </row>
    <row r="12" spans="1:8" ht="20.25" customHeight="1" x14ac:dyDescent="0.2">
      <c r="A12" s="604"/>
      <c r="B12" s="606"/>
      <c r="C12" s="604"/>
      <c r="D12" s="608"/>
      <c r="E12" s="601"/>
      <c r="F12" s="244"/>
      <c r="G12" s="245" t="s">
        <v>321</v>
      </c>
      <c r="H12" s="602"/>
    </row>
    <row r="13" spans="1:8" ht="20.25" customHeight="1" x14ac:dyDescent="0.2">
      <c r="A13" s="603">
        <v>4</v>
      </c>
      <c r="B13" s="605" t="s">
        <v>325</v>
      </c>
      <c r="C13" s="603"/>
      <c r="D13" s="607"/>
      <c r="E13" s="600" t="s">
        <v>320</v>
      </c>
      <c r="F13" s="242"/>
      <c r="G13" s="243" t="s">
        <v>320</v>
      </c>
      <c r="H13" s="602"/>
    </row>
    <row r="14" spans="1:8" ht="20.25" customHeight="1" x14ac:dyDescent="0.2">
      <c r="A14" s="604"/>
      <c r="B14" s="606"/>
      <c r="C14" s="604"/>
      <c r="D14" s="608"/>
      <c r="E14" s="601"/>
      <c r="F14" s="244"/>
      <c r="G14" s="245" t="s">
        <v>321</v>
      </c>
      <c r="H14" s="602"/>
    </row>
    <row r="15" spans="1:8" ht="20.25" customHeight="1" x14ac:dyDescent="0.2">
      <c r="A15" s="603">
        <v>5</v>
      </c>
      <c r="B15" s="605" t="s">
        <v>326</v>
      </c>
      <c r="C15" s="603" t="s">
        <v>327</v>
      </c>
      <c r="D15" s="607"/>
      <c r="E15" s="600" t="s">
        <v>320</v>
      </c>
      <c r="F15" s="242"/>
      <c r="G15" s="243" t="s">
        <v>320</v>
      </c>
      <c r="H15" s="602"/>
    </row>
    <row r="16" spans="1:8" ht="20.25" customHeight="1" x14ac:dyDescent="0.2">
      <c r="A16" s="604"/>
      <c r="B16" s="606"/>
      <c r="C16" s="604"/>
      <c r="D16" s="608"/>
      <c r="E16" s="601"/>
      <c r="F16" s="244"/>
      <c r="G16" s="245" t="s">
        <v>321</v>
      </c>
      <c r="H16" s="602"/>
    </row>
    <row r="17" spans="1:8" ht="20.25" customHeight="1" x14ac:dyDescent="0.2">
      <c r="A17" s="603">
        <v>6</v>
      </c>
      <c r="B17" s="611" t="s">
        <v>328</v>
      </c>
      <c r="C17" s="613"/>
      <c r="D17" s="607"/>
      <c r="E17" s="600" t="s">
        <v>320</v>
      </c>
      <c r="F17" s="242"/>
      <c r="G17" s="243" t="s">
        <v>320</v>
      </c>
      <c r="H17" s="602"/>
    </row>
    <row r="18" spans="1:8" ht="20.25" customHeight="1" x14ac:dyDescent="0.2">
      <c r="A18" s="604"/>
      <c r="B18" s="612"/>
      <c r="C18" s="614"/>
      <c r="D18" s="608"/>
      <c r="E18" s="601"/>
      <c r="F18" s="244"/>
      <c r="G18" s="245" t="s">
        <v>321</v>
      </c>
      <c r="H18" s="602"/>
    </row>
    <row r="19" spans="1:8" ht="20.25" customHeight="1" x14ac:dyDescent="0.2">
      <c r="A19" s="603">
        <v>7</v>
      </c>
      <c r="B19" s="605" t="s">
        <v>329</v>
      </c>
      <c r="C19" s="609" t="s">
        <v>330</v>
      </c>
      <c r="D19" s="607"/>
      <c r="E19" s="600" t="s">
        <v>320</v>
      </c>
      <c r="F19" s="607"/>
      <c r="G19" s="600" t="s">
        <v>320</v>
      </c>
      <c r="H19" s="602"/>
    </row>
    <row r="20" spans="1:8" ht="20.25" customHeight="1" x14ac:dyDescent="0.2">
      <c r="A20" s="604"/>
      <c r="B20" s="606"/>
      <c r="C20" s="610"/>
      <c r="D20" s="608"/>
      <c r="E20" s="601"/>
      <c r="F20" s="608"/>
      <c r="G20" s="601"/>
      <c r="H20" s="602"/>
    </row>
    <row r="21" spans="1:8" ht="20.25" customHeight="1" x14ac:dyDescent="0.2">
      <c r="A21" s="603">
        <v>8</v>
      </c>
      <c r="B21" s="605" t="s">
        <v>331</v>
      </c>
      <c r="C21" s="603" t="s">
        <v>332</v>
      </c>
      <c r="D21" s="607"/>
      <c r="E21" s="600" t="s">
        <v>320</v>
      </c>
      <c r="F21" s="607"/>
      <c r="G21" s="600" t="s">
        <v>320</v>
      </c>
      <c r="H21" s="602"/>
    </row>
    <row r="22" spans="1:8" ht="20.25" customHeight="1" x14ac:dyDescent="0.2">
      <c r="A22" s="604"/>
      <c r="B22" s="606"/>
      <c r="C22" s="604"/>
      <c r="D22" s="608"/>
      <c r="E22" s="601"/>
      <c r="F22" s="608"/>
      <c r="G22" s="601"/>
      <c r="H22" s="602"/>
    </row>
    <row r="23" spans="1:8" ht="18" x14ac:dyDescent="0.2">
      <c r="A23" s="246"/>
      <c r="B23" s="246"/>
      <c r="C23" s="246"/>
      <c r="D23" s="247"/>
      <c r="E23" s="248"/>
      <c r="F23" s="247"/>
      <c r="G23" s="248"/>
      <c r="H23" s="246"/>
    </row>
    <row r="24" spans="1:8" ht="18" x14ac:dyDescent="0.2">
      <c r="A24" s="246"/>
      <c r="B24" s="246"/>
      <c r="C24" s="246"/>
      <c r="D24" s="247"/>
      <c r="E24" s="248"/>
      <c r="F24" s="247"/>
      <c r="G24" s="248"/>
      <c r="H24" s="246"/>
    </row>
    <row r="25" spans="1:8" ht="18" x14ac:dyDescent="0.2">
      <c r="A25" s="247" t="s">
        <v>333</v>
      </c>
      <c r="B25" s="246" t="s">
        <v>334</v>
      </c>
      <c r="C25" s="246"/>
      <c r="D25" s="247"/>
      <c r="E25" s="248"/>
      <c r="F25" s="247"/>
      <c r="G25" s="248"/>
      <c r="H25" s="246"/>
    </row>
    <row r="26" spans="1:8" ht="3.6" customHeight="1" x14ac:dyDescent="0.2">
      <c r="A26" s="247"/>
      <c r="B26" s="246"/>
      <c r="C26" s="246"/>
      <c r="D26" s="247"/>
      <c r="E26" s="248"/>
      <c r="F26" s="247"/>
      <c r="G26" s="248"/>
      <c r="H26" s="246"/>
    </row>
    <row r="27" spans="1:8" ht="39.6" customHeight="1" x14ac:dyDescent="0.2">
      <c r="A27" s="247" t="s">
        <v>335</v>
      </c>
      <c r="B27" s="594" t="s">
        <v>336</v>
      </c>
      <c r="C27" s="594"/>
      <c r="D27" s="594"/>
      <c r="E27" s="594"/>
      <c r="F27" s="594"/>
      <c r="G27" s="594"/>
      <c r="H27" s="594"/>
    </row>
    <row r="28" spans="1:8" ht="27" customHeight="1" x14ac:dyDescent="0.2">
      <c r="A28" s="247"/>
      <c r="B28" s="594"/>
      <c r="C28" s="594"/>
      <c r="D28" s="594"/>
      <c r="E28" s="594"/>
      <c r="F28" s="594"/>
      <c r="G28" s="594"/>
      <c r="H28" s="594"/>
    </row>
    <row r="29" spans="1:8" ht="13.8" customHeight="1" x14ac:dyDescent="0.2">
      <c r="A29" s="247"/>
      <c r="B29" s="246"/>
      <c r="C29" s="246"/>
      <c r="D29" s="247"/>
      <c r="E29" s="248"/>
      <c r="F29" s="247"/>
      <c r="G29" s="248"/>
      <c r="H29" s="246"/>
    </row>
    <row r="30" spans="1:8" ht="9.6" customHeight="1" x14ac:dyDescent="0.2">
      <c r="A30" s="247"/>
      <c r="B30" s="249"/>
      <c r="C30" s="249"/>
      <c r="D30" s="249"/>
      <c r="E30" s="249"/>
      <c r="F30" s="249"/>
      <c r="G30" s="249"/>
      <c r="H30" s="249"/>
    </row>
    <row r="31" spans="1:8" ht="7.8" customHeight="1" x14ac:dyDescent="0.2">
      <c r="A31" s="247"/>
      <c r="B31" s="246"/>
      <c r="C31" s="246"/>
      <c r="D31" s="247"/>
      <c r="E31" s="248"/>
      <c r="F31" s="247"/>
      <c r="G31" s="248"/>
      <c r="H31" s="246"/>
    </row>
    <row r="32" spans="1:8" x14ac:dyDescent="0.2">
      <c r="C32" s="239"/>
      <c r="D32" s="246" t="s">
        <v>337</v>
      </c>
      <c r="E32" s="246"/>
      <c r="F32" s="246"/>
      <c r="G32" s="246"/>
      <c r="H32" s="246"/>
    </row>
    <row r="33" spans="3:8" ht="28.5" customHeight="1" x14ac:dyDescent="0.2">
      <c r="C33" s="239"/>
      <c r="D33" s="595" t="s">
        <v>338</v>
      </c>
      <c r="E33" s="595"/>
      <c r="F33" s="596"/>
      <c r="G33" s="597"/>
      <c r="H33" s="598"/>
    </row>
    <row r="34" spans="3:8" ht="28.5" customHeight="1" x14ac:dyDescent="0.2">
      <c r="C34" s="239"/>
      <c r="D34" s="595" t="s">
        <v>339</v>
      </c>
      <c r="E34" s="595"/>
      <c r="F34" s="596"/>
      <c r="G34" s="597"/>
      <c r="H34" s="598"/>
    </row>
    <row r="35" spans="3:8" ht="28.5" customHeight="1" x14ac:dyDescent="0.2">
      <c r="C35" s="239"/>
      <c r="D35" s="595" t="s">
        <v>340</v>
      </c>
      <c r="E35" s="595"/>
      <c r="F35" s="599"/>
      <c r="G35" s="592"/>
      <c r="H35" s="593"/>
    </row>
    <row r="36" spans="3:8" ht="28.5" customHeight="1" x14ac:dyDescent="0.2">
      <c r="C36" s="239"/>
      <c r="D36" s="590" t="s">
        <v>341</v>
      </c>
      <c r="E36" s="590"/>
      <c r="F36" s="591"/>
      <c r="G36" s="592"/>
      <c r="H36" s="593"/>
    </row>
  </sheetData>
  <mergeCells count="6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D36:E36"/>
    <mergeCell ref="F36:H36"/>
    <mergeCell ref="B27:H28"/>
    <mergeCell ref="D33:E33"/>
    <mergeCell ref="F33:H33"/>
    <mergeCell ref="D34:E34"/>
    <mergeCell ref="F34:H34"/>
    <mergeCell ref="D35:E35"/>
    <mergeCell ref="F35:H35"/>
  </mergeCells>
  <phoneticPr fontId="8"/>
  <pageMargins left="0.70866141732283472" right="0.43" top="0.74803149606299213" bottom="0.5799999999999999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38100</xdr:colOff>
                    <xdr:row>10</xdr:row>
                    <xdr:rowOff>0</xdr:rowOff>
                  </from>
                  <to>
                    <xdr:col>5</xdr:col>
                    <xdr:colOff>266700</xdr:colOff>
                    <xdr:row>11</xdr:row>
                    <xdr:rowOff>137160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38100</xdr:colOff>
                    <xdr:row>10</xdr:row>
                    <xdr:rowOff>228600</xdr:rowOff>
                  </from>
                  <to>
                    <xdr:col>5</xdr:col>
                    <xdr:colOff>266700</xdr:colOff>
                    <xdr:row>12</xdr:row>
                    <xdr:rowOff>99060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38100</xdr:colOff>
                    <xdr:row>10</xdr:row>
                    <xdr:rowOff>76200</xdr:rowOff>
                  </from>
                  <to>
                    <xdr:col>4</xdr:col>
                    <xdr:colOff>38100</xdr:colOff>
                    <xdr:row>12</xdr:row>
                    <xdr:rowOff>22860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5</xdr:col>
                    <xdr:colOff>38100</xdr:colOff>
                    <xdr:row>14</xdr:row>
                    <xdr:rowOff>0</xdr:rowOff>
                  </from>
                  <to>
                    <xdr:col>5</xdr:col>
                    <xdr:colOff>266700</xdr:colOff>
                    <xdr:row>15</xdr:row>
                    <xdr:rowOff>99060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38100</xdr:colOff>
                    <xdr:row>18</xdr:row>
                    <xdr:rowOff>121920</xdr:rowOff>
                  </from>
                  <to>
                    <xdr:col>6</xdr:col>
                    <xdr:colOff>0</xdr:colOff>
                    <xdr:row>19</xdr:row>
                    <xdr:rowOff>121920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5</xdr:col>
                    <xdr:colOff>38100</xdr:colOff>
                    <xdr:row>20</xdr:row>
                    <xdr:rowOff>121920</xdr:rowOff>
                  </from>
                  <to>
                    <xdr:col>6</xdr:col>
                    <xdr:colOff>0</xdr:colOff>
                    <xdr:row>21</xdr:row>
                    <xdr:rowOff>137160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F80D-C25F-499A-81FD-BDC0936698B9}">
  <dimension ref="A1:BF57"/>
  <sheetViews>
    <sheetView showGridLines="0" view="pageBreakPreview" zoomScale="47" zoomScaleNormal="55" zoomScaleSheetLayoutView="47" workbookViewId="0"/>
  </sheetViews>
  <sheetFormatPr defaultColWidth="5" defaultRowHeight="20.25" customHeight="1" x14ac:dyDescent="0.2"/>
  <cols>
    <col min="1" max="1" width="1.5546875" style="94" customWidth="1"/>
    <col min="2" max="56" width="6.21875" style="94" customWidth="1"/>
    <col min="57" max="16384" width="5" style="94"/>
  </cols>
  <sheetData>
    <row r="1" spans="1:57" s="64" customFormat="1" ht="20.25" customHeight="1" x14ac:dyDescent="0.2">
      <c r="A1" s="59"/>
      <c r="B1" s="59"/>
      <c r="C1" s="60" t="s">
        <v>84</v>
      </c>
      <c r="D1" s="60"/>
      <c r="E1" s="59"/>
      <c r="F1" s="59"/>
      <c r="G1" s="61" t="s">
        <v>85</v>
      </c>
      <c r="H1" s="59"/>
      <c r="I1" s="59"/>
      <c r="J1" s="60"/>
      <c r="K1" s="60"/>
      <c r="L1" s="60"/>
      <c r="M1" s="60"/>
      <c r="N1" s="59"/>
      <c r="O1" s="59"/>
      <c r="P1" s="59"/>
      <c r="Q1" s="59"/>
      <c r="R1" s="59"/>
      <c r="S1" s="59"/>
      <c r="T1" s="59"/>
      <c r="U1" s="59"/>
      <c r="V1" s="59"/>
      <c r="W1" s="59"/>
      <c r="X1" s="59"/>
      <c r="Y1" s="59"/>
      <c r="Z1" s="59"/>
      <c r="AA1" s="59"/>
      <c r="AB1" s="59"/>
      <c r="AC1" s="59"/>
      <c r="AD1" s="59"/>
      <c r="AE1" s="59"/>
      <c r="AF1" s="59"/>
      <c r="AG1" s="59"/>
      <c r="AH1" s="59"/>
      <c r="AI1" s="59"/>
      <c r="AJ1" s="59"/>
      <c r="AK1" s="62" t="s">
        <v>86</v>
      </c>
      <c r="AL1" s="62" t="s">
        <v>87</v>
      </c>
      <c r="AM1" s="731" t="s">
        <v>88</v>
      </c>
      <c r="AN1" s="731"/>
      <c r="AO1" s="731"/>
      <c r="AP1" s="731"/>
      <c r="AQ1" s="731"/>
      <c r="AR1" s="731"/>
      <c r="AS1" s="731"/>
      <c r="AT1" s="731"/>
      <c r="AU1" s="731"/>
      <c r="AV1" s="731"/>
      <c r="AW1" s="731"/>
      <c r="AX1" s="731"/>
      <c r="AY1" s="731"/>
      <c r="AZ1" s="731"/>
      <c r="BA1" s="731"/>
      <c r="BB1" s="63" t="s">
        <v>89</v>
      </c>
      <c r="BC1" s="59"/>
      <c r="BD1" s="59"/>
    </row>
    <row r="2" spans="1:57" s="67" customFormat="1" ht="20.25" customHeight="1" x14ac:dyDescent="0.2">
      <c r="A2" s="65"/>
      <c r="B2" s="65"/>
      <c r="C2" s="65"/>
      <c r="D2" s="61"/>
      <c r="E2" s="65"/>
      <c r="F2" s="65"/>
      <c r="G2" s="65"/>
      <c r="H2" s="61"/>
      <c r="I2" s="62"/>
      <c r="J2" s="62"/>
      <c r="K2" s="62"/>
      <c r="L2" s="62"/>
      <c r="M2" s="62"/>
      <c r="N2" s="65"/>
      <c r="O2" s="65"/>
      <c r="P2" s="65"/>
      <c r="Q2" s="65"/>
      <c r="R2" s="65"/>
      <c r="S2" s="65"/>
      <c r="T2" s="62" t="s">
        <v>90</v>
      </c>
      <c r="U2" s="732">
        <v>6</v>
      </c>
      <c r="V2" s="732"/>
      <c r="W2" s="62" t="s">
        <v>87</v>
      </c>
      <c r="X2" s="733">
        <f>IF(U2=0,"",YEAR(DATE(2018+U2,1,1)))</f>
        <v>2024</v>
      </c>
      <c r="Y2" s="733"/>
      <c r="Z2" s="65" t="s">
        <v>91</v>
      </c>
      <c r="AA2" s="65" t="s">
        <v>92</v>
      </c>
      <c r="AB2" s="732">
        <v>4</v>
      </c>
      <c r="AC2" s="732"/>
      <c r="AD2" s="65" t="s">
        <v>93</v>
      </c>
      <c r="AE2" s="65"/>
      <c r="AF2" s="65"/>
      <c r="AG2" s="65"/>
      <c r="AH2" s="65"/>
      <c r="AI2" s="65"/>
      <c r="AJ2" s="63"/>
      <c r="AK2" s="62" t="s">
        <v>94</v>
      </c>
      <c r="AL2" s="62" t="s">
        <v>87</v>
      </c>
      <c r="AM2" s="732" t="s">
        <v>95</v>
      </c>
      <c r="AN2" s="732"/>
      <c r="AO2" s="732"/>
      <c r="AP2" s="732"/>
      <c r="AQ2" s="732"/>
      <c r="AR2" s="732"/>
      <c r="AS2" s="732"/>
      <c r="AT2" s="732"/>
      <c r="AU2" s="732"/>
      <c r="AV2" s="732"/>
      <c r="AW2" s="732"/>
      <c r="AX2" s="732"/>
      <c r="AY2" s="732"/>
      <c r="AZ2" s="732"/>
      <c r="BA2" s="732"/>
      <c r="BB2" s="63" t="s">
        <v>89</v>
      </c>
      <c r="BC2" s="62"/>
      <c r="BD2" s="62"/>
      <c r="BE2" s="66"/>
    </row>
    <row r="3" spans="1:57" s="67" customFormat="1" ht="20.25" customHeight="1" x14ac:dyDescent="0.2">
      <c r="A3" s="65"/>
      <c r="B3" s="65"/>
      <c r="C3" s="65"/>
      <c r="D3" s="61"/>
      <c r="E3" s="65"/>
      <c r="F3" s="65"/>
      <c r="G3" s="65"/>
      <c r="H3" s="61"/>
      <c r="I3" s="62"/>
      <c r="J3" s="62"/>
      <c r="K3" s="62"/>
      <c r="L3" s="62"/>
      <c r="M3" s="62"/>
      <c r="N3" s="65"/>
      <c r="O3" s="65"/>
      <c r="P3" s="65"/>
      <c r="Q3" s="65"/>
      <c r="R3" s="65"/>
      <c r="S3" s="65"/>
      <c r="T3" s="68"/>
      <c r="U3" s="69"/>
      <c r="V3" s="69"/>
      <c r="W3" s="70"/>
      <c r="X3" s="69"/>
      <c r="Y3" s="69"/>
      <c r="Z3" s="71"/>
      <c r="AA3" s="71"/>
      <c r="AB3" s="69"/>
      <c r="AC3" s="69"/>
      <c r="AD3" s="72"/>
      <c r="AE3" s="65"/>
      <c r="AF3" s="65"/>
      <c r="AG3" s="65"/>
      <c r="AH3" s="65"/>
      <c r="AI3" s="65"/>
      <c r="AJ3" s="63"/>
      <c r="AK3" s="62"/>
      <c r="AL3" s="62"/>
      <c r="AM3" s="73"/>
      <c r="AN3" s="73"/>
      <c r="AO3" s="73"/>
      <c r="AP3" s="73"/>
      <c r="AQ3" s="73"/>
      <c r="AR3" s="73"/>
      <c r="AS3" s="73"/>
      <c r="AT3" s="73"/>
      <c r="AU3" s="73"/>
      <c r="AV3" s="73"/>
      <c r="AW3" s="73"/>
      <c r="AX3" s="73"/>
      <c r="AY3" s="74" t="s">
        <v>96</v>
      </c>
      <c r="AZ3" s="734" t="s">
        <v>97</v>
      </c>
      <c r="BA3" s="734"/>
      <c r="BB3" s="734"/>
      <c r="BC3" s="734"/>
      <c r="BD3" s="62"/>
      <c r="BE3" s="66"/>
    </row>
    <row r="4" spans="1:57" s="67" customFormat="1" ht="20.25" customHeight="1" x14ac:dyDescent="0.2">
      <c r="A4" s="65"/>
      <c r="B4" s="75"/>
      <c r="C4" s="75"/>
      <c r="D4" s="75"/>
      <c r="E4" s="75"/>
      <c r="F4" s="75"/>
      <c r="G4" s="75"/>
      <c r="H4" s="75"/>
      <c r="I4" s="75"/>
      <c r="J4" s="76"/>
      <c r="K4" s="77"/>
      <c r="L4" s="77"/>
      <c r="M4" s="77"/>
      <c r="N4" s="77"/>
      <c r="O4" s="77"/>
      <c r="P4" s="78"/>
      <c r="Q4" s="77"/>
      <c r="R4" s="77"/>
      <c r="S4" s="65"/>
      <c r="T4" s="65"/>
      <c r="U4" s="65"/>
      <c r="V4" s="65"/>
      <c r="W4" s="65"/>
      <c r="X4" s="65"/>
      <c r="Y4" s="65"/>
      <c r="Z4" s="71"/>
      <c r="AA4" s="71"/>
      <c r="AB4" s="69"/>
      <c r="AC4" s="69"/>
      <c r="AD4" s="72"/>
      <c r="AE4" s="65"/>
      <c r="AF4" s="65"/>
      <c r="AG4" s="65"/>
      <c r="AH4" s="65"/>
      <c r="AI4" s="65"/>
      <c r="AJ4" s="63"/>
      <c r="AK4" s="62"/>
      <c r="AL4" s="62"/>
      <c r="AM4" s="73"/>
      <c r="AN4" s="73"/>
      <c r="AO4" s="73"/>
      <c r="AP4" s="73"/>
      <c r="AQ4" s="73"/>
      <c r="AR4" s="73"/>
      <c r="AS4" s="73"/>
      <c r="AT4" s="73"/>
      <c r="AU4" s="73"/>
      <c r="AV4" s="73"/>
      <c r="AW4" s="73"/>
      <c r="AX4" s="73"/>
      <c r="AY4" s="74" t="s">
        <v>98</v>
      </c>
      <c r="AZ4" s="734" t="s">
        <v>99</v>
      </c>
      <c r="BA4" s="734"/>
      <c r="BB4" s="734"/>
      <c r="BC4" s="734"/>
      <c r="BD4" s="62"/>
      <c r="BE4" s="66"/>
    </row>
    <row r="5" spans="1:57" s="67" customFormat="1" ht="20.25" customHeight="1" x14ac:dyDescent="0.2">
      <c r="A5" s="65"/>
      <c r="B5" s="79"/>
      <c r="C5" s="79"/>
      <c r="D5" s="79"/>
      <c r="E5" s="79"/>
      <c r="F5" s="79"/>
      <c r="G5" s="79"/>
      <c r="H5" s="79"/>
      <c r="I5" s="79"/>
      <c r="J5" s="77"/>
      <c r="K5" s="80"/>
      <c r="L5" s="81"/>
      <c r="M5" s="81"/>
      <c r="N5" s="81"/>
      <c r="O5" s="81"/>
      <c r="P5" s="79"/>
      <c r="Q5" s="75"/>
      <c r="R5" s="75"/>
      <c r="S5" s="59"/>
      <c r="T5" s="65"/>
      <c r="U5" s="65"/>
      <c r="V5" s="65"/>
      <c r="W5" s="65"/>
      <c r="X5" s="65"/>
      <c r="Y5" s="65"/>
      <c r="Z5" s="71"/>
      <c r="AA5" s="71"/>
      <c r="AB5" s="69"/>
      <c r="AC5" s="69"/>
      <c r="AD5" s="59"/>
      <c r="AE5" s="59"/>
      <c r="AF5" s="59"/>
      <c r="AG5" s="59"/>
      <c r="AH5" s="65"/>
      <c r="AI5" s="65"/>
      <c r="AJ5" s="59" t="s">
        <v>100</v>
      </c>
      <c r="AK5" s="59"/>
      <c r="AL5" s="59"/>
      <c r="AM5" s="59"/>
      <c r="AN5" s="59"/>
      <c r="AO5" s="59"/>
      <c r="AP5" s="59"/>
      <c r="AQ5" s="59"/>
      <c r="AR5" s="75"/>
      <c r="AS5" s="75"/>
      <c r="AT5" s="82"/>
      <c r="AU5" s="59"/>
      <c r="AV5" s="697">
        <v>40</v>
      </c>
      <c r="AW5" s="698"/>
      <c r="AX5" s="82" t="s">
        <v>101</v>
      </c>
      <c r="AY5" s="59"/>
      <c r="AZ5" s="735">
        <v>160</v>
      </c>
      <c r="BA5" s="736"/>
      <c r="BB5" s="82" t="s">
        <v>102</v>
      </c>
      <c r="BC5" s="59"/>
      <c r="BD5" s="65"/>
      <c r="BE5" s="66"/>
    </row>
    <row r="6" spans="1:57" s="67" customFormat="1" ht="20.25" customHeight="1" x14ac:dyDescent="0.2">
      <c r="A6" s="65"/>
      <c r="B6" s="79"/>
      <c r="C6" s="79"/>
      <c r="D6" s="79"/>
      <c r="E6" s="79"/>
      <c r="F6" s="79"/>
      <c r="G6" s="79"/>
      <c r="H6" s="79"/>
      <c r="I6" s="79"/>
      <c r="J6" s="77"/>
      <c r="K6" s="80"/>
      <c r="L6" s="81"/>
      <c r="M6" s="81"/>
      <c r="N6" s="81"/>
      <c r="O6" s="81"/>
      <c r="P6" s="79"/>
      <c r="Q6" s="75"/>
      <c r="R6" s="75"/>
      <c r="S6" s="59"/>
      <c r="T6" s="65"/>
      <c r="U6" s="65"/>
      <c r="V6" s="65"/>
      <c r="W6" s="65"/>
      <c r="X6" s="65"/>
      <c r="Y6" s="65"/>
      <c r="Z6" s="71"/>
      <c r="AA6" s="71"/>
      <c r="AB6" s="69"/>
      <c r="AC6" s="69"/>
      <c r="AD6" s="59"/>
      <c r="AE6" s="59"/>
      <c r="AF6" s="59"/>
      <c r="AG6" s="59"/>
      <c r="AH6" s="65"/>
      <c r="AI6" s="65"/>
      <c r="AJ6" s="59"/>
      <c r="AK6" s="59"/>
      <c r="AL6" s="59"/>
      <c r="AM6" s="59"/>
      <c r="AN6" s="59"/>
      <c r="AO6" s="59"/>
      <c r="AP6" s="59"/>
      <c r="AQ6" s="59" t="s">
        <v>103</v>
      </c>
      <c r="AR6" s="59"/>
      <c r="AS6" s="83"/>
      <c r="AT6" s="83"/>
      <c r="AU6" s="83"/>
      <c r="AV6" s="59"/>
      <c r="AW6" s="59"/>
      <c r="AX6" s="84"/>
      <c r="AY6" s="59"/>
      <c r="AZ6" s="697">
        <v>100</v>
      </c>
      <c r="BA6" s="698"/>
      <c r="BB6" s="82" t="s">
        <v>104</v>
      </c>
      <c r="BC6" s="59"/>
      <c r="BD6" s="65"/>
      <c r="BE6" s="66"/>
    </row>
    <row r="7" spans="1:57" s="67" customFormat="1" ht="20.25" customHeight="1" x14ac:dyDescent="0.2">
      <c r="A7" s="65"/>
      <c r="B7" s="79"/>
      <c r="C7" s="79"/>
      <c r="D7" s="79"/>
      <c r="E7" s="79"/>
      <c r="F7" s="79"/>
      <c r="G7" s="79"/>
      <c r="H7" s="79"/>
      <c r="I7" s="79"/>
      <c r="J7" s="79"/>
      <c r="K7" s="85"/>
      <c r="L7" s="85"/>
      <c r="M7" s="85"/>
      <c r="N7" s="79"/>
      <c r="O7" s="86"/>
      <c r="P7" s="87"/>
      <c r="Q7" s="87"/>
      <c r="R7" s="88"/>
      <c r="S7" s="83"/>
      <c r="T7" s="65"/>
      <c r="U7" s="65"/>
      <c r="V7" s="65"/>
      <c r="W7" s="65"/>
      <c r="X7" s="65"/>
      <c r="Y7" s="65"/>
      <c r="Z7" s="71"/>
      <c r="AA7" s="71"/>
      <c r="AB7" s="69"/>
      <c r="AC7" s="69"/>
      <c r="AD7" s="82"/>
      <c r="AE7" s="59"/>
      <c r="AF7" s="59"/>
      <c r="AG7" s="59"/>
      <c r="AH7" s="65"/>
      <c r="AI7" s="65"/>
      <c r="AJ7" s="65"/>
      <c r="AK7" s="65"/>
      <c r="AL7" s="59"/>
      <c r="AM7" s="59"/>
      <c r="AN7" s="89"/>
      <c r="AO7" s="84"/>
      <c r="AP7" s="84"/>
      <c r="AQ7" s="83"/>
      <c r="AR7" s="83"/>
      <c r="AS7" s="83"/>
      <c r="AT7" s="83"/>
      <c r="AU7" s="83"/>
      <c r="AV7" s="83"/>
      <c r="AW7" s="59" t="s">
        <v>105</v>
      </c>
      <c r="AX7" s="59"/>
      <c r="AY7" s="59"/>
      <c r="AZ7" s="699">
        <f>DAY(EOMONTH(DATE(X2,AB2,1),0))</f>
        <v>30</v>
      </c>
      <c r="BA7" s="700"/>
      <c r="BB7" s="82" t="s">
        <v>106</v>
      </c>
      <c r="BC7" s="65"/>
      <c r="BD7" s="65"/>
      <c r="BE7" s="66"/>
    </row>
    <row r="8" spans="1:57" ht="5.0999999999999996" customHeight="1" thickBot="1" x14ac:dyDescent="0.25">
      <c r="A8" s="90"/>
      <c r="B8" s="90"/>
      <c r="C8" s="91"/>
      <c r="D8" s="91"/>
      <c r="E8" s="90"/>
      <c r="F8" s="90"/>
      <c r="G8" s="90"/>
      <c r="H8" s="90"/>
      <c r="I8" s="90"/>
      <c r="J8" s="90"/>
      <c r="K8" s="90"/>
      <c r="L8" s="90"/>
      <c r="M8" s="90"/>
      <c r="N8" s="90"/>
      <c r="O8" s="90"/>
      <c r="P8" s="90"/>
      <c r="Q8" s="90"/>
      <c r="R8" s="90"/>
      <c r="S8" s="91"/>
      <c r="T8" s="90"/>
      <c r="U8" s="90"/>
      <c r="V8" s="90"/>
      <c r="W8" s="90"/>
      <c r="X8" s="90"/>
      <c r="Y8" s="90"/>
      <c r="Z8" s="90"/>
      <c r="AA8" s="90"/>
      <c r="AB8" s="90"/>
      <c r="AC8" s="90"/>
      <c r="AD8" s="90"/>
      <c r="AE8" s="90"/>
      <c r="AF8" s="90"/>
      <c r="AG8" s="90"/>
      <c r="AH8" s="90"/>
      <c r="AI8" s="90"/>
      <c r="AJ8" s="91"/>
      <c r="AK8" s="90"/>
      <c r="AL8" s="90"/>
      <c r="AM8" s="90"/>
      <c r="AN8" s="90"/>
      <c r="AO8" s="90"/>
      <c r="AP8" s="90"/>
      <c r="AQ8" s="90"/>
      <c r="AR8" s="90"/>
      <c r="AS8" s="90"/>
      <c r="AT8" s="90"/>
      <c r="AU8" s="90"/>
      <c r="AV8" s="90"/>
      <c r="AW8" s="90"/>
      <c r="AX8" s="90"/>
      <c r="AY8" s="90"/>
      <c r="AZ8" s="90"/>
      <c r="BA8" s="90"/>
      <c r="BB8" s="90"/>
      <c r="BC8" s="92"/>
      <c r="BD8" s="92"/>
      <c r="BE8" s="93"/>
    </row>
    <row r="9" spans="1:57" ht="20.25" customHeight="1" thickBot="1" x14ac:dyDescent="0.25">
      <c r="A9" s="90"/>
      <c r="B9" s="701" t="s">
        <v>107</v>
      </c>
      <c r="C9" s="704" t="s">
        <v>108</v>
      </c>
      <c r="D9" s="705"/>
      <c r="E9" s="710" t="s">
        <v>109</v>
      </c>
      <c r="F9" s="705"/>
      <c r="G9" s="710" t="s">
        <v>110</v>
      </c>
      <c r="H9" s="704"/>
      <c r="I9" s="704"/>
      <c r="J9" s="704"/>
      <c r="K9" s="705"/>
      <c r="L9" s="710" t="s">
        <v>111</v>
      </c>
      <c r="M9" s="704"/>
      <c r="N9" s="704"/>
      <c r="O9" s="713"/>
      <c r="P9" s="716" t="s">
        <v>112</v>
      </c>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8" t="str">
        <f>IF(AZ3="４週","(10)1～4週目の勤務時間数合計","(10)1か月の勤務時間数合計")</f>
        <v>(10)1～4週目の勤務時間数合計</v>
      </c>
      <c r="AV9" s="719"/>
      <c r="AW9" s="718" t="s">
        <v>113</v>
      </c>
      <c r="AX9" s="719"/>
      <c r="AY9" s="726" t="s">
        <v>114</v>
      </c>
      <c r="AZ9" s="726"/>
      <c r="BA9" s="726"/>
      <c r="BB9" s="726"/>
      <c r="BC9" s="726"/>
      <c r="BD9" s="726"/>
    </row>
    <row r="10" spans="1:57" ht="20.25" customHeight="1" thickBot="1" x14ac:dyDescent="0.25">
      <c r="A10" s="90"/>
      <c r="B10" s="702"/>
      <c r="C10" s="706"/>
      <c r="D10" s="707"/>
      <c r="E10" s="711"/>
      <c r="F10" s="707"/>
      <c r="G10" s="711"/>
      <c r="H10" s="706"/>
      <c r="I10" s="706"/>
      <c r="J10" s="706"/>
      <c r="K10" s="707"/>
      <c r="L10" s="711"/>
      <c r="M10" s="706"/>
      <c r="N10" s="706"/>
      <c r="O10" s="714"/>
      <c r="P10" s="728" t="s">
        <v>115</v>
      </c>
      <c r="Q10" s="729"/>
      <c r="R10" s="729"/>
      <c r="S10" s="729"/>
      <c r="T10" s="729"/>
      <c r="U10" s="729"/>
      <c r="V10" s="730"/>
      <c r="W10" s="728" t="s">
        <v>116</v>
      </c>
      <c r="X10" s="729"/>
      <c r="Y10" s="729"/>
      <c r="Z10" s="729"/>
      <c r="AA10" s="729"/>
      <c r="AB10" s="729"/>
      <c r="AC10" s="730"/>
      <c r="AD10" s="728" t="s">
        <v>117</v>
      </c>
      <c r="AE10" s="729"/>
      <c r="AF10" s="729"/>
      <c r="AG10" s="729"/>
      <c r="AH10" s="729"/>
      <c r="AI10" s="729"/>
      <c r="AJ10" s="730"/>
      <c r="AK10" s="728" t="s">
        <v>118</v>
      </c>
      <c r="AL10" s="729"/>
      <c r="AM10" s="729"/>
      <c r="AN10" s="729"/>
      <c r="AO10" s="729"/>
      <c r="AP10" s="729"/>
      <c r="AQ10" s="730"/>
      <c r="AR10" s="728" t="s">
        <v>119</v>
      </c>
      <c r="AS10" s="729"/>
      <c r="AT10" s="730"/>
      <c r="AU10" s="720"/>
      <c r="AV10" s="721"/>
      <c r="AW10" s="720"/>
      <c r="AX10" s="721"/>
      <c r="AY10" s="726"/>
      <c r="AZ10" s="726"/>
      <c r="BA10" s="726"/>
      <c r="BB10" s="726"/>
      <c r="BC10" s="726"/>
      <c r="BD10" s="726"/>
    </row>
    <row r="11" spans="1:57" ht="20.25" customHeight="1" thickBot="1" x14ac:dyDescent="0.25">
      <c r="A11" s="90"/>
      <c r="B11" s="702"/>
      <c r="C11" s="706"/>
      <c r="D11" s="707"/>
      <c r="E11" s="711"/>
      <c r="F11" s="707"/>
      <c r="G11" s="711"/>
      <c r="H11" s="706"/>
      <c r="I11" s="706"/>
      <c r="J11" s="706"/>
      <c r="K11" s="707"/>
      <c r="L11" s="711"/>
      <c r="M11" s="706"/>
      <c r="N11" s="706"/>
      <c r="O11" s="714"/>
      <c r="P11" s="95">
        <f>DAY(DATE($X$2,$AB$2,1))</f>
        <v>1</v>
      </c>
      <c r="Q11" s="96">
        <f>DAY(DATE($X$2,$AB$2,2))</f>
        <v>2</v>
      </c>
      <c r="R11" s="96">
        <f>DAY(DATE($X$2,$AB$2,3))</f>
        <v>3</v>
      </c>
      <c r="S11" s="96">
        <f>DAY(DATE($X$2,$AB$2,4))</f>
        <v>4</v>
      </c>
      <c r="T11" s="96">
        <f>DAY(DATE($X$2,$AB$2,5))</f>
        <v>5</v>
      </c>
      <c r="U11" s="96">
        <f>DAY(DATE($X$2,$AB$2,6))</f>
        <v>6</v>
      </c>
      <c r="V11" s="97">
        <f>DAY(DATE($X$2,$AB$2,7))</f>
        <v>7</v>
      </c>
      <c r="W11" s="95">
        <f>DAY(DATE($X$2,$AB$2,8))</f>
        <v>8</v>
      </c>
      <c r="X11" s="96">
        <f>DAY(DATE($X$2,$AB$2,9))</f>
        <v>9</v>
      </c>
      <c r="Y11" s="96">
        <f>DAY(DATE($X$2,$AB$2,10))</f>
        <v>10</v>
      </c>
      <c r="Z11" s="96">
        <f>DAY(DATE($X$2,$AB$2,11))</f>
        <v>11</v>
      </c>
      <c r="AA11" s="96">
        <f>DAY(DATE($X$2,$AB$2,12))</f>
        <v>12</v>
      </c>
      <c r="AB11" s="96">
        <f>DAY(DATE($X$2,$AB$2,13))</f>
        <v>13</v>
      </c>
      <c r="AC11" s="97">
        <f>DAY(DATE($X$2,$AB$2,14))</f>
        <v>14</v>
      </c>
      <c r="AD11" s="95">
        <f>DAY(DATE($X$2,$AB$2,15))</f>
        <v>15</v>
      </c>
      <c r="AE11" s="96">
        <f>DAY(DATE($X$2,$AB$2,16))</f>
        <v>16</v>
      </c>
      <c r="AF11" s="96">
        <f>DAY(DATE($X$2,$AB$2,17))</f>
        <v>17</v>
      </c>
      <c r="AG11" s="96">
        <f>DAY(DATE($X$2,$AB$2,18))</f>
        <v>18</v>
      </c>
      <c r="AH11" s="96">
        <f>DAY(DATE($X$2,$AB$2,19))</f>
        <v>19</v>
      </c>
      <c r="AI11" s="96">
        <f>DAY(DATE($X$2,$AB$2,20))</f>
        <v>20</v>
      </c>
      <c r="AJ11" s="97">
        <f>DAY(DATE($X$2,$AB$2,21))</f>
        <v>21</v>
      </c>
      <c r="AK11" s="95">
        <f>DAY(DATE($X$2,$AB$2,22))</f>
        <v>22</v>
      </c>
      <c r="AL11" s="96">
        <f>DAY(DATE($X$2,$AB$2,23))</f>
        <v>23</v>
      </c>
      <c r="AM11" s="96">
        <f>DAY(DATE($X$2,$AB$2,24))</f>
        <v>24</v>
      </c>
      <c r="AN11" s="96">
        <f>DAY(DATE($X$2,$AB$2,25))</f>
        <v>25</v>
      </c>
      <c r="AO11" s="96">
        <f>DAY(DATE($X$2,$AB$2,26))</f>
        <v>26</v>
      </c>
      <c r="AP11" s="96">
        <f>DAY(DATE($X$2,$AB$2,27))</f>
        <v>27</v>
      </c>
      <c r="AQ11" s="97">
        <f>DAY(DATE($X$2,$AB$2,28))</f>
        <v>28</v>
      </c>
      <c r="AR11" s="95" t="str">
        <f>IF(AZ3="暦月",IF(DAY(DATE($X$2,$AB$2,29))=29,29,""),"")</f>
        <v/>
      </c>
      <c r="AS11" s="96" t="str">
        <f>IF(AZ3="暦月",IF(DAY(DATE($X$2,$AB$2,30))=30,30,""),"")</f>
        <v/>
      </c>
      <c r="AT11" s="97" t="str">
        <f>IF(AZ3="暦月",IF(DAY(DATE($X$2,$AB$2,31))=31,31,""),"")</f>
        <v/>
      </c>
      <c r="AU11" s="720"/>
      <c r="AV11" s="721"/>
      <c r="AW11" s="720"/>
      <c r="AX11" s="721"/>
      <c r="AY11" s="726"/>
      <c r="AZ11" s="726"/>
      <c r="BA11" s="726"/>
      <c r="BB11" s="726"/>
      <c r="BC11" s="726"/>
      <c r="BD11" s="726"/>
    </row>
    <row r="12" spans="1:57" ht="20.25" hidden="1" customHeight="1" thickBot="1" x14ac:dyDescent="0.25">
      <c r="A12" s="90"/>
      <c r="B12" s="702"/>
      <c r="C12" s="706"/>
      <c r="D12" s="707"/>
      <c r="E12" s="711"/>
      <c r="F12" s="707"/>
      <c r="G12" s="711"/>
      <c r="H12" s="706"/>
      <c r="I12" s="706"/>
      <c r="J12" s="706"/>
      <c r="K12" s="707"/>
      <c r="L12" s="711"/>
      <c r="M12" s="706"/>
      <c r="N12" s="706"/>
      <c r="O12" s="714"/>
      <c r="P12" s="95">
        <f>WEEKDAY(DATE($X$2,$AB$2,1))</f>
        <v>2</v>
      </c>
      <c r="Q12" s="96">
        <f>WEEKDAY(DATE($X$2,$AB$2,2))</f>
        <v>3</v>
      </c>
      <c r="R12" s="96">
        <f>WEEKDAY(DATE($X$2,$AB$2,3))</f>
        <v>4</v>
      </c>
      <c r="S12" s="96">
        <f>WEEKDAY(DATE($X$2,$AB$2,4))</f>
        <v>5</v>
      </c>
      <c r="T12" s="96">
        <f>WEEKDAY(DATE($X$2,$AB$2,5))</f>
        <v>6</v>
      </c>
      <c r="U12" s="96">
        <f>WEEKDAY(DATE($X$2,$AB$2,6))</f>
        <v>7</v>
      </c>
      <c r="V12" s="97">
        <f>WEEKDAY(DATE($X$2,$AB$2,7))</f>
        <v>1</v>
      </c>
      <c r="W12" s="95">
        <f>WEEKDAY(DATE($X$2,$AB$2,8))</f>
        <v>2</v>
      </c>
      <c r="X12" s="96">
        <f>WEEKDAY(DATE($X$2,$AB$2,9))</f>
        <v>3</v>
      </c>
      <c r="Y12" s="96">
        <f>WEEKDAY(DATE($X$2,$AB$2,10))</f>
        <v>4</v>
      </c>
      <c r="Z12" s="96">
        <f>WEEKDAY(DATE($X$2,$AB$2,11))</f>
        <v>5</v>
      </c>
      <c r="AA12" s="96">
        <f>WEEKDAY(DATE($X$2,$AB$2,12))</f>
        <v>6</v>
      </c>
      <c r="AB12" s="96">
        <f>WEEKDAY(DATE($X$2,$AB$2,13))</f>
        <v>7</v>
      </c>
      <c r="AC12" s="97">
        <f>WEEKDAY(DATE($X$2,$AB$2,14))</f>
        <v>1</v>
      </c>
      <c r="AD12" s="95">
        <f>WEEKDAY(DATE($X$2,$AB$2,15))</f>
        <v>2</v>
      </c>
      <c r="AE12" s="96">
        <f>WEEKDAY(DATE($X$2,$AB$2,16))</f>
        <v>3</v>
      </c>
      <c r="AF12" s="96">
        <f>WEEKDAY(DATE($X$2,$AB$2,17))</f>
        <v>4</v>
      </c>
      <c r="AG12" s="96">
        <f>WEEKDAY(DATE($X$2,$AB$2,18))</f>
        <v>5</v>
      </c>
      <c r="AH12" s="96">
        <f>WEEKDAY(DATE($X$2,$AB$2,19))</f>
        <v>6</v>
      </c>
      <c r="AI12" s="96">
        <f>WEEKDAY(DATE($X$2,$AB$2,20))</f>
        <v>7</v>
      </c>
      <c r="AJ12" s="97">
        <f>WEEKDAY(DATE($X$2,$AB$2,21))</f>
        <v>1</v>
      </c>
      <c r="AK12" s="95">
        <f>WEEKDAY(DATE($X$2,$AB$2,22))</f>
        <v>2</v>
      </c>
      <c r="AL12" s="96">
        <f>WEEKDAY(DATE($X$2,$AB$2,23))</f>
        <v>3</v>
      </c>
      <c r="AM12" s="96">
        <f>WEEKDAY(DATE($X$2,$AB$2,24))</f>
        <v>4</v>
      </c>
      <c r="AN12" s="96">
        <f>WEEKDAY(DATE($X$2,$AB$2,25))</f>
        <v>5</v>
      </c>
      <c r="AO12" s="96">
        <f>WEEKDAY(DATE($X$2,$AB$2,26))</f>
        <v>6</v>
      </c>
      <c r="AP12" s="96">
        <f>WEEKDAY(DATE($X$2,$AB$2,27))</f>
        <v>7</v>
      </c>
      <c r="AQ12" s="97">
        <f>WEEKDAY(DATE($X$2,$AB$2,28))</f>
        <v>1</v>
      </c>
      <c r="AR12" s="95">
        <f>IF(AR11=29,WEEKDAY(DATE($X$2,$AB$2,29)),0)</f>
        <v>0</v>
      </c>
      <c r="AS12" s="96">
        <f>IF(AS11=30,WEEKDAY(DATE($X$2,$AB$2,30)),0)</f>
        <v>0</v>
      </c>
      <c r="AT12" s="97">
        <f>IF(AT11=31,WEEKDAY(DATE($X$2,$AB$2,31)),0)</f>
        <v>0</v>
      </c>
      <c r="AU12" s="722"/>
      <c r="AV12" s="723"/>
      <c r="AW12" s="722"/>
      <c r="AX12" s="723"/>
      <c r="AY12" s="727"/>
      <c r="AZ12" s="727"/>
      <c r="BA12" s="727"/>
      <c r="BB12" s="727"/>
      <c r="BC12" s="727"/>
      <c r="BD12" s="727"/>
    </row>
    <row r="13" spans="1:57" ht="20.25" customHeight="1" thickBot="1" x14ac:dyDescent="0.25">
      <c r="A13" s="90"/>
      <c r="B13" s="703"/>
      <c r="C13" s="708"/>
      <c r="D13" s="709"/>
      <c r="E13" s="712"/>
      <c r="F13" s="709"/>
      <c r="G13" s="712"/>
      <c r="H13" s="708"/>
      <c r="I13" s="708"/>
      <c r="J13" s="708"/>
      <c r="K13" s="709"/>
      <c r="L13" s="712"/>
      <c r="M13" s="708"/>
      <c r="N13" s="708"/>
      <c r="O13" s="715"/>
      <c r="P13" s="98" t="str">
        <f>IF(P12=1,"日",IF(P12=2,"月",IF(P12=3,"火",IF(P12=4,"水",IF(P12=5,"木",IF(P12=6,"金","土"))))))</f>
        <v>月</v>
      </c>
      <c r="Q13" s="99" t="str">
        <f t="shared" ref="Q13:AQ13" si="0">IF(Q12=1,"日",IF(Q12=2,"月",IF(Q12=3,"火",IF(Q12=4,"水",IF(Q12=5,"木",IF(Q12=6,"金","土"))))))</f>
        <v>火</v>
      </c>
      <c r="R13" s="99" t="str">
        <f t="shared" si="0"/>
        <v>水</v>
      </c>
      <c r="S13" s="99" t="str">
        <f t="shared" si="0"/>
        <v>木</v>
      </c>
      <c r="T13" s="99" t="str">
        <f t="shared" si="0"/>
        <v>金</v>
      </c>
      <c r="U13" s="99" t="str">
        <f t="shared" si="0"/>
        <v>土</v>
      </c>
      <c r="V13" s="100" t="str">
        <f t="shared" si="0"/>
        <v>日</v>
      </c>
      <c r="W13" s="98" t="str">
        <f t="shared" si="0"/>
        <v>月</v>
      </c>
      <c r="X13" s="99" t="str">
        <f t="shared" si="0"/>
        <v>火</v>
      </c>
      <c r="Y13" s="99" t="str">
        <f t="shared" si="0"/>
        <v>水</v>
      </c>
      <c r="Z13" s="99" t="str">
        <f t="shared" si="0"/>
        <v>木</v>
      </c>
      <c r="AA13" s="99" t="str">
        <f t="shared" si="0"/>
        <v>金</v>
      </c>
      <c r="AB13" s="99" t="str">
        <f t="shared" si="0"/>
        <v>土</v>
      </c>
      <c r="AC13" s="100" t="str">
        <f t="shared" si="0"/>
        <v>日</v>
      </c>
      <c r="AD13" s="98" t="str">
        <f t="shared" si="0"/>
        <v>月</v>
      </c>
      <c r="AE13" s="99" t="str">
        <f t="shared" si="0"/>
        <v>火</v>
      </c>
      <c r="AF13" s="99" t="str">
        <f t="shared" si="0"/>
        <v>水</v>
      </c>
      <c r="AG13" s="99" t="str">
        <f t="shared" si="0"/>
        <v>木</v>
      </c>
      <c r="AH13" s="99" t="str">
        <f t="shared" si="0"/>
        <v>金</v>
      </c>
      <c r="AI13" s="99" t="str">
        <f t="shared" si="0"/>
        <v>土</v>
      </c>
      <c r="AJ13" s="100" t="str">
        <f t="shared" si="0"/>
        <v>日</v>
      </c>
      <c r="AK13" s="98" t="str">
        <f t="shared" si="0"/>
        <v>月</v>
      </c>
      <c r="AL13" s="99" t="str">
        <f t="shared" si="0"/>
        <v>火</v>
      </c>
      <c r="AM13" s="99" t="str">
        <f t="shared" si="0"/>
        <v>水</v>
      </c>
      <c r="AN13" s="99" t="str">
        <f t="shared" si="0"/>
        <v>木</v>
      </c>
      <c r="AO13" s="99" t="str">
        <f t="shared" si="0"/>
        <v>金</v>
      </c>
      <c r="AP13" s="99" t="str">
        <f t="shared" si="0"/>
        <v>土</v>
      </c>
      <c r="AQ13" s="100" t="str">
        <f t="shared" si="0"/>
        <v>日</v>
      </c>
      <c r="AR13" s="99" t="str">
        <f>IF(AR12=1,"日",IF(AR12=2,"月",IF(AR12=3,"火",IF(AR12=4,"水",IF(AR12=5,"木",IF(AR12=6,"金",IF(AR12=0,"","土")))))))</f>
        <v/>
      </c>
      <c r="AS13" s="99" t="str">
        <f>IF(AS12=1,"日",IF(AS12=2,"月",IF(AS12=3,"火",IF(AS12=4,"水",IF(AS12=5,"木",IF(AS12=6,"金",IF(AS12=0,"","土")))))))</f>
        <v/>
      </c>
      <c r="AT13" s="99" t="str">
        <f>IF(AT12=1,"日",IF(AT12=2,"月",IF(AT12=3,"火",IF(AT12=4,"水",IF(AT12=5,"木",IF(AT12=6,"金",IF(AT12=0,"","土")))))))</f>
        <v/>
      </c>
      <c r="AU13" s="724"/>
      <c r="AV13" s="725"/>
      <c r="AW13" s="724"/>
      <c r="AX13" s="725"/>
      <c r="AY13" s="727"/>
      <c r="AZ13" s="727"/>
      <c r="BA13" s="727"/>
      <c r="BB13" s="727"/>
      <c r="BC13" s="727"/>
      <c r="BD13" s="727"/>
    </row>
    <row r="14" spans="1:57" ht="39.9" customHeight="1" x14ac:dyDescent="0.2">
      <c r="A14" s="90"/>
      <c r="B14" s="101">
        <v>1</v>
      </c>
      <c r="C14" s="683" t="s">
        <v>120</v>
      </c>
      <c r="D14" s="684"/>
      <c r="E14" s="685" t="s">
        <v>121</v>
      </c>
      <c r="F14" s="686"/>
      <c r="G14" s="687" t="s">
        <v>122</v>
      </c>
      <c r="H14" s="688"/>
      <c r="I14" s="688"/>
      <c r="J14" s="688"/>
      <c r="K14" s="689"/>
      <c r="L14" s="690" t="s">
        <v>123</v>
      </c>
      <c r="M14" s="691"/>
      <c r="N14" s="691"/>
      <c r="O14" s="692"/>
      <c r="P14" s="102">
        <v>8</v>
      </c>
      <c r="Q14" s="103">
        <v>8</v>
      </c>
      <c r="R14" s="103"/>
      <c r="S14" s="103"/>
      <c r="T14" s="103">
        <v>8</v>
      </c>
      <c r="U14" s="103">
        <v>8</v>
      </c>
      <c r="V14" s="104">
        <v>8</v>
      </c>
      <c r="W14" s="102">
        <v>8</v>
      </c>
      <c r="X14" s="103">
        <v>8</v>
      </c>
      <c r="Y14" s="103"/>
      <c r="Z14" s="103"/>
      <c r="AA14" s="103">
        <v>8</v>
      </c>
      <c r="AB14" s="103">
        <v>8</v>
      </c>
      <c r="AC14" s="104">
        <v>8</v>
      </c>
      <c r="AD14" s="102">
        <v>8</v>
      </c>
      <c r="AE14" s="103">
        <v>8</v>
      </c>
      <c r="AF14" s="103"/>
      <c r="AG14" s="103"/>
      <c r="AH14" s="103">
        <v>8</v>
      </c>
      <c r="AI14" s="103">
        <v>8</v>
      </c>
      <c r="AJ14" s="104">
        <v>8</v>
      </c>
      <c r="AK14" s="102">
        <v>8</v>
      </c>
      <c r="AL14" s="103">
        <v>8</v>
      </c>
      <c r="AM14" s="103"/>
      <c r="AN14" s="103"/>
      <c r="AO14" s="103">
        <v>8</v>
      </c>
      <c r="AP14" s="103">
        <v>8</v>
      </c>
      <c r="AQ14" s="104">
        <v>8</v>
      </c>
      <c r="AR14" s="102"/>
      <c r="AS14" s="103"/>
      <c r="AT14" s="104"/>
      <c r="AU14" s="693">
        <f>IF($AZ$3="４週",SUM(P14:AQ14),IF($AZ$3="暦月",SUM(P14:AT14),""))</f>
        <v>160</v>
      </c>
      <c r="AV14" s="694"/>
      <c r="AW14" s="695">
        <f t="shared" ref="AW14:AW31" si="1">IF($AZ$3="４週",AU14/4,IF($AZ$3="暦月",AU14/($AZ$7/7),""))</f>
        <v>40</v>
      </c>
      <c r="AX14" s="696"/>
      <c r="AY14" s="680"/>
      <c r="AZ14" s="681"/>
      <c r="BA14" s="681"/>
      <c r="BB14" s="681"/>
      <c r="BC14" s="681"/>
      <c r="BD14" s="682"/>
    </row>
    <row r="15" spans="1:57" ht="39.9" customHeight="1" x14ac:dyDescent="0.2">
      <c r="A15" s="90"/>
      <c r="B15" s="105">
        <f t="shared" ref="B15:B31" si="2">B14+1</f>
        <v>2</v>
      </c>
      <c r="C15" s="666" t="s">
        <v>124</v>
      </c>
      <c r="D15" s="667"/>
      <c r="E15" s="668" t="s">
        <v>121</v>
      </c>
      <c r="F15" s="669"/>
      <c r="G15" s="670" t="s">
        <v>122</v>
      </c>
      <c r="H15" s="671"/>
      <c r="I15" s="671"/>
      <c r="J15" s="671"/>
      <c r="K15" s="672"/>
      <c r="L15" s="673" t="s">
        <v>125</v>
      </c>
      <c r="M15" s="674"/>
      <c r="N15" s="674"/>
      <c r="O15" s="675"/>
      <c r="P15" s="106">
        <v>8</v>
      </c>
      <c r="Q15" s="107">
        <v>8</v>
      </c>
      <c r="R15" s="107"/>
      <c r="S15" s="107"/>
      <c r="T15" s="107">
        <v>8</v>
      </c>
      <c r="U15" s="107">
        <v>8</v>
      </c>
      <c r="V15" s="108">
        <v>8</v>
      </c>
      <c r="W15" s="106">
        <v>8</v>
      </c>
      <c r="X15" s="107">
        <v>8</v>
      </c>
      <c r="Y15" s="107"/>
      <c r="Z15" s="107"/>
      <c r="AA15" s="107">
        <v>8</v>
      </c>
      <c r="AB15" s="107">
        <v>8</v>
      </c>
      <c r="AC15" s="108">
        <v>8</v>
      </c>
      <c r="AD15" s="106">
        <v>8</v>
      </c>
      <c r="AE15" s="107">
        <v>8</v>
      </c>
      <c r="AF15" s="107"/>
      <c r="AG15" s="107"/>
      <c r="AH15" s="107">
        <v>8</v>
      </c>
      <c r="AI15" s="107">
        <v>8</v>
      </c>
      <c r="AJ15" s="108">
        <v>8</v>
      </c>
      <c r="AK15" s="106">
        <v>8</v>
      </c>
      <c r="AL15" s="107">
        <v>8</v>
      </c>
      <c r="AM15" s="107"/>
      <c r="AN15" s="107"/>
      <c r="AO15" s="107">
        <v>8</v>
      </c>
      <c r="AP15" s="107">
        <v>8</v>
      </c>
      <c r="AQ15" s="108">
        <v>8</v>
      </c>
      <c r="AR15" s="106"/>
      <c r="AS15" s="107"/>
      <c r="AT15" s="108"/>
      <c r="AU15" s="676">
        <f>IF($AZ$3="４週",SUM(P15:AQ15),IF($AZ$3="暦月",SUM(P15:AT15),""))</f>
        <v>160</v>
      </c>
      <c r="AV15" s="677"/>
      <c r="AW15" s="678">
        <f t="shared" si="1"/>
        <v>40</v>
      </c>
      <c r="AX15" s="679"/>
      <c r="AY15" s="646"/>
      <c r="AZ15" s="647"/>
      <c r="BA15" s="647"/>
      <c r="BB15" s="647"/>
      <c r="BC15" s="647"/>
      <c r="BD15" s="648"/>
    </row>
    <row r="16" spans="1:57" ht="39.9" customHeight="1" x14ac:dyDescent="0.2">
      <c r="A16" s="90"/>
      <c r="B16" s="105">
        <f t="shared" si="2"/>
        <v>3</v>
      </c>
      <c r="C16" s="666" t="s">
        <v>124</v>
      </c>
      <c r="D16" s="667"/>
      <c r="E16" s="668" t="s">
        <v>121</v>
      </c>
      <c r="F16" s="669"/>
      <c r="G16" s="670" t="s">
        <v>124</v>
      </c>
      <c r="H16" s="671"/>
      <c r="I16" s="671"/>
      <c r="J16" s="671"/>
      <c r="K16" s="672"/>
      <c r="L16" s="673" t="s">
        <v>126</v>
      </c>
      <c r="M16" s="674"/>
      <c r="N16" s="674"/>
      <c r="O16" s="675"/>
      <c r="P16" s="106">
        <v>8</v>
      </c>
      <c r="Q16" s="107">
        <v>8</v>
      </c>
      <c r="R16" s="107"/>
      <c r="S16" s="107"/>
      <c r="T16" s="107">
        <v>8</v>
      </c>
      <c r="U16" s="107">
        <v>8</v>
      </c>
      <c r="V16" s="108">
        <v>8</v>
      </c>
      <c r="W16" s="106">
        <v>8</v>
      </c>
      <c r="X16" s="107">
        <v>8</v>
      </c>
      <c r="Y16" s="107"/>
      <c r="Z16" s="107"/>
      <c r="AA16" s="107">
        <v>8</v>
      </c>
      <c r="AB16" s="107">
        <v>8</v>
      </c>
      <c r="AC16" s="108">
        <v>8</v>
      </c>
      <c r="AD16" s="106">
        <v>8</v>
      </c>
      <c r="AE16" s="107">
        <v>8</v>
      </c>
      <c r="AF16" s="107"/>
      <c r="AG16" s="107"/>
      <c r="AH16" s="107">
        <v>8</v>
      </c>
      <c r="AI16" s="107">
        <v>8</v>
      </c>
      <c r="AJ16" s="108">
        <v>8</v>
      </c>
      <c r="AK16" s="106">
        <v>8</v>
      </c>
      <c r="AL16" s="107">
        <v>8</v>
      </c>
      <c r="AM16" s="107"/>
      <c r="AN16" s="107"/>
      <c r="AO16" s="107">
        <v>8</v>
      </c>
      <c r="AP16" s="107">
        <v>8</v>
      </c>
      <c r="AQ16" s="108">
        <v>8</v>
      </c>
      <c r="AR16" s="106"/>
      <c r="AS16" s="107"/>
      <c r="AT16" s="108"/>
      <c r="AU16" s="676">
        <f>IF($AZ$3="４週",SUM(P16:AQ16),IF($AZ$3="暦月",SUM(P16:AT16),""))</f>
        <v>160</v>
      </c>
      <c r="AV16" s="677"/>
      <c r="AW16" s="678">
        <f t="shared" si="1"/>
        <v>40</v>
      </c>
      <c r="AX16" s="679"/>
      <c r="AY16" s="646"/>
      <c r="AZ16" s="647"/>
      <c r="BA16" s="647"/>
      <c r="BB16" s="647"/>
      <c r="BC16" s="647"/>
      <c r="BD16" s="648"/>
    </row>
    <row r="17" spans="1:56" ht="39.9" customHeight="1" x14ac:dyDescent="0.2">
      <c r="A17" s="90"/>
      <c r="B17" s="105">
        <f t="shared" si="2"/>
        <v>4</v>
      </c>
      <c r="C17" s="666" t="s">
        <v>124</v>
      </c>
      <c r="D17" s="667"/>
      <c r="E17" s="668" t="s">
        <v>121</v>
      </c>
      <c r="F17" s="669"/>
      <c r="G17" s="670" t="s">
        <v>124</v>
      </c>
      <c r="H17" s="671"/>
      <c r="I17" s="671"/>
      <c r="J17" s="671"/>
      <c r="K17" s="672"/>
      <c r="L17" s="673" t="s">
        <v>127</v>
      </c>
      <c r="M17" s="674"/>
      <c r="N17" s="674"/>
      <c r="O17" s="675"/>
      <c r="P17" s="106">
        <v>8</v>
      </c>
      <c r="Q17" s="107">
        <v>8</v>
      </c>
      <c r="R17" s="107"/>
      <c r="S17" s="107"/>
      <c r="T17" s="107">
        <v>8</v>
      </c>
      <c r="U17" s="107">
        <v>8</v>
      </c>
      <c r="V17" s="108">
        <v>8</v>
      </c>
      <c r="W17" s="106">
        <v>8</v>
      </c>
      <c r="X17" s="107">
        <v>8</v>
      </c>
      <c r="Y17" s="107"/>
      <c r="Z17" s="107"/>
      <c r="AA17" s="107">
        <v>8</v>
      </c>
      <c r="AB17" s="107">
        <v>8</v>
      </c>
      <c r="AC17" s="108">
        <v>8</v>
      </c>
      <c r="AD17" s="106">
        <v>8</v>
      </c>
      <c r="AE17" s="107">
        <v>8</v>
      </c>
      <c r="AF17" s="107"/>
      <c r="AG17" s="107"/>
      <c r="AH17" s="107">
        <v>8</v>
      </c>
      <c r="AI17" s="107">
        <v>8</v>
      </c>
      <c r="AJ17" s="108">
        <v>8</v>
      </c>
      <c r="AK17" s="106">
        <v>8</v>
      </c>
      <c r="AL17" s="107">
        <v>8</v>
      </c>
      <c r="AM17" s="107"/>
      <c r="AN17" s="107"/>
      <c r="AO17" s="107">
        <v>8</v>
      </c>
      <c r="AP17" s="107">
        <v>8</v>
      </c>
      <c r="AQ17" s="108">
        <v>8</v>
      </c>
      <c r="AR17" s="106"/>
      <c r="AS17" s="107"/>
      <c r="AT17" s="108"/>
      <c r="AU17" s="676">
        <f>IF($AZ$3="４週",SUM(P17:AQ17),IF($AZ$3="暦月",SUM(P17:AT17),""))</f>
        <v>160</v>
      </c>
      <c r="AV17" s="677"/>
      <c r="AW17" s="678">
        <f t="shared" si="1"/>
        <v>40</v>
      </c>
      <c r="AX17" s="679"/>
      <c r="AY17" s="646"/>
      <c r="AZ17" s="647"/>
      <c r="BA17" s="647"/>
      <c r="BB17" s="647"/>
      <c r="BC17" s="647"/>
      <c r="BD17" s="648"/>
    </row>
    <row r="18" spans="1:56" ht="39.9" customHeight="1" x14ac:dyDescent="0.2">
      <c r="A18" s="90"/>
      <c r="B18" s="105">
        <f t="shared" si="2"/>
        <v>5</v>
      </c>
      <c r="C18" s="666" t="s">
        <v>124</v>
      </c>
      <c r="D18" s="667"/>
      <c r="E18" s="668" t="s">
        <v>128</v>
      </c>
      <c r="F18" s="669"/>
      <c r="G18" s="670" t="s">
        <v>124</v>
      </c>
      <c r="H18" s="671"/>
      <c r="I18" s="671"/>
      <c r="J18" s="671"/>
      <c r="K18" s="672"/>
      <c r="L18" s="673" t="s">
        <v>129</v>
      </c>
      <c r="M18" s="674"/>
      <c r="N18" s="674"/>
      <c r="O18" s="675"/>
      <c r="P18" s="106">
        <v>4</v>
      </c>
      <c r="Q18" s="107">
        <v>4</v>
      </c>
      <c r="R18" s="107"/>
      <c r="S18" s="107"/>
      <c r="T18" s="107">
        <v>4</v>
      </c>
      <c r="U18" s="107">
        <v>4</v>
      </c>
      <c r="V18" s="108">
        <v>4</v>
      </c>
      <c r="W18" s="106">
        <v>4</v>
      </c>
      <c r="X18" s="107">
        <v>4</v>
      </c>
      <c r="Y18" s="107"/>
      <c r="Z18" s="107"/>
      <c r="AA18" s="107">
        <v>4</v>
      </c>
      <c r="AB18" s="107">
        <v>4</v>
      </c>
      <c r="AC18" s="108">
        <v>4</v>
      </c>
      <c r="AD18" s="106">
        <v>4</v>
      </c>
      <c r="AE18" s="107">
        <v>4</v>
      </c>
      <c r="AF18" s="107"/>
      <c r="AG18" s="107"/>
      <c r="AH18" s="107">
        <v>4</v>
      </c>
      <c r="AI18" s="107">
        <v>4</v>
      </c>
      <c r="AJ18" s="108">
        <v>4</v>
      </c>
      <c r="AK18" s="106">
        <v>4</v>
      </c>
      <c r="AL18" s="107">
        <v>4</v>
      </c>
      <c r="AM18" s="107"/>
      <c r="AN18" s="107"/>
      <c r="AO18" s="107">
        <v>4</v>
      </c>
      <c r="AP18" s="107">
        <v>4</v>
      </c>
      <c r="AQ18" s="108">
        <v>4</v>
      </c>
      <c r="AR18" s="106"/>
      <c r="AS18" s="107"/>
      <c r="AT18" s="108"/>
      <c r="AU18" s="676">
        <f t="shared" ref="AU18:AU31" si="3">IF($AZ$3="４週",SUM(P18:AQ18),IF($AZ$3="暦月",SUM(P18:AT18),""))</f>
        <v>80</v>
      </c>
      <c r="AV18" s="677"/>
      <c r="AW18" s="678">
        <f t="shared" si="1"/>
        <v>20</v>
      </c>
      <c r="AX18" s="679"/>
      <c r="AY18" s="646"/>
      <c r="AZ18" s="647"/>
      <c r="BA18" s="647"/>
      <c r="BB18" s="647"/>
      <c r="BC18" s="647"/>
      <c r="BD18" s="648"/>
    </row>
    <row r="19" spans="1:56" ht="39.9" customHeight="1" x14ac:dyDescent="0.2">
      <c r="A19" s="90"/>
      <c r="B19" s="105">
        <f t="shared" si="2"/>
        <v>6</v>
      </c>
      <c r="C19" s="666"/>
      <c r="D19" s="667"/>
      <c r="E19" s="668"/>
      <c r="F19" s="669"/>
      <c r="G19" s="670"/>
      <c r="H19" s="671"/>
      <c r="I19" s="671"/>
      <c r="J19" s="671"/>
      <c r="K19" s="672"/>
      <c r="L19" s="673"/>
      <c r="M19" s="674"/>
      <c r="N19" s="674"/>
      <c r="O19" s="675"/>
      <c r="P19" s="106"/>
      <c r="Q19" s="107"/>
      <c r="R19" s="107"/>
      <c r="S19" s="107"/>
      <c r="T19" s="107"/>
      <c r="U19" s="107"/>
      <c r="V19" s="108"/>
      <c r="W19" s="106"/>
      <c r="X19" s="107"/>
      <c r="Y19" s="107"/>
      <c r="Z19" s="107"/>
      <c r="AA19" s="107"/>
      <c r="AB19" s="107"/>
      <c r="AC19" s="108"/>
      <c r="AD19" s="106"/>
      <c r="AE19" s="107"/>
      <c r="AF19" s="107"/>
      <c r="AG19" s="107"/>
      <c r="AH19" s="107"/>
      <c r="AI19" s="107"/>
      <c r="AJ19" s="108"/>
      <c r="AK19" s="106"/>
      <c r="AL19" s="107"/>
      <c r="AM19" s="107"/>
      <c r="AN19" s="107"/>
      <c r="AO19" s="107"/>
      <c r="AP19" s="107"/>
      <c r="AQ19" s="108"/>
      <c r="AR19" s="106"/>
      <c r="AS19" s="107"/>
      <c r="AT19" s="108"/>
      <c r="AU19" s="676">
        <f t="shared" si="3"/>
        <v>0</v>
      </c>
      <c r="AV19" s="677"/>
      <c r="AW19" s="678">
        <f t="shared" si="1"/>
        <v>0</v>
      </c>
      <c r="AX19" s="679"/>
      <c r="AY19" s="646"/>
      <c r="AZ19" s="647"/>
      <c r="BA19" s="647"/>
      <c r="BB19" s="647"/>
      <c r="BC19" s="647"/>
      <c r="BD19" s="648"/>
    </row>
    <row r="20" spans="1:56" ht="39.9" customHeight="1" x14ac:dyDescent="0.2">
      <c r="A20" s="90"/>
      <c r="B20" s="105">
        <f t="shared" si="2"/>
        <v>7</v>
      </c>
      <c r="C20" s="666"/>
      <c r="D20" s="667"/>
      <c r="E20" s="668"/>
      <c r="F20" s="669"/>
      <c r="G20" s="670"/>
      <c r="H20" s="671"/>
      <c r="I20" s="671"/>
      <c r="J20" s="671"/>
      <c r="K20" s="672"/>
      <c r="L20" s="673"/>
      <c r="M20" s="674"/>
      <c r="N20" s="674"/>
      <c r="O20" s="675"/>
      <c r="P20" s="106"/>
      <c r="Q20" s="107"/>
      <c r="R20" s="107"/>
      <c r="S20" s="107"/>
      <c r="T20" s="107"/>
      <c r="U20" s="107"/>
      <c r="V20" s="108"/>
      <c r="W20" s="106"/>
      <c r="X20" s="107"/>
      <c r="Y20" s="107"/>
      <c r="Z20" s="107"/>
      <c r="AA20" s="107"/>
      <c r="AB20" s="107"/>
      <c r="AC20" s="108"/>
      <c r="AD20" s="106"/>
      <c r="AE20" s="107"/>
      <c r="AF20" s="107"/>
      <c r="AG20" s="107"/>
      <c r="AH20" s="107"/>
      <c r="AI20" s="107"/>
      <c r="AJ20" s="108"/>
      <c r="AK20" s="106"/>
      <c r="AL20" s="107"/>
      <c r="AM20" s="107"/>
      <c r="AN20" s="107"/>
      <c r="AO20" s="107"/>
      <c r="AP20" s="107"/>
      <c r="AQ20" s="108"/>
      <c r="AR20" s="106"/>
      <c r="AS20" s="107"/>
      <c r="AT20" s="108"/>
      <c r="AU20" s="676">
        <f>IF($AZ$3="４週",SUM(P20:AQ20),IF($AZ$3="暦月",SUM(P20:AT20),""))</f>
        <v>0</v>
      </c>
      <c r="AV20" s="677"/>
      <c r="AW20" s="678">
        <f t="shared" si="1"/>
        <v>0</v>
      </c>
      <c r="AX20" s="679"/>
      <c r="AY20" s="646"/>
      <c r="AZ20" s="647"/>
      <c r="BA20" s="647"/>
      <c r="BB20" s="647"/>
      <c r="BC20" s="647"/>
      <c r="BD20" s="648"/>
    </row>
    <row r="21" spans="1:56" ht="39.9" customHeight="1" x14ac:dyDescent="0.2">
      <c r="A21" s="90"/>
      <c r="B21" s="105">
        <f t="shared" si="2"/>
        <v>8</v>
      </c>
      <c r="C21" s="666"/>
      <c r="D21" s="667"/>
      <c r="E21" s="668"/>
      <c r="F21" s="669"/>
      <c r="G21" s="670"/>
      <c r="H21" s="671"/>
      <c r="I21" s="671"/>
      <c r="J21" s="671"/>
      <c r="K21" s="672"/>
      <c r="L21" s="673"/>
      <c r="M21" s="674"/>
      <c r="N21" s="674"/>
      <c r="O21" s="675"/>
      <c r="P21" s="106"/>
      <c r="Q21" s="107"/>
      <c r="R21" s="107"/>
      <c r="S21" s="107"/>
      <c r="T21" s="107"/>
      <c r="U21" s="107"/>
      <c r="V21" s="108"/>
      <c r="W21" s="106"/>
      <c r="X21" s="107"/>
      <c r="Y21" s="107"/>
      <c r="Z21" s="107"/>
      <c r="AA21" s="107"/>
      <c r="AB21" s="107"/>
      <c r="AC21" s="108"/>
      <c r="AD21" s="106"/>
      <c r="AE21" s="107"/>
      <c r="AF21" s="107"/>
      <c r="AG21" s="107"/>
      <c r="AH21" s="107"/>
      <c r="AI21" s="107"/>
      <c r="AJ21" s="108"/>
      <c r="AK21" s="106"/>
      <c r="AL21" s="107"/>
      <c r="AM21" s="107"/>
      <c r="AN21" s="107"/>
      <c r="AO21" s="107"/>
      <c r="AP21" s="107"/>
      <c r="AQ21" s="108"/>
      <c r="AR21" s="106"/>
      <c r="AS21" s="107"/>
      <c r="AT21" s="108"/>
      <c r="AU21" s="676">
        <f t="shared" si="3"/>
        <v>0</v>
      </c>
      <c r="AV21" s="677"/>
      <c r="AW21" s="678">
        <f t="shared" si="1"/>
        <v>0</v>
      </c>
      <c r="AX21" s="679"/>
      <c r="AY21" s="646"/>
      <c r="AZ21" s="647"/>
      <c r="BA21" s="647"/>
      <c r="BB21" s="647"/>
      <c r="BC21" s="647"/>
      <c r="BD21" s="648"/>
    </row>
    <row r="22" spans="1:56" ht="39.9" customHeight="1" x14ac:dyDescent="0.2">
      <c r="A22" s="90"/>
      <c r="B22" s="105">
        <f t="shared" si="2"/>
        <v>9</v>
      </c>
      <c r="C22" s="666"/>
      <c r="D22" s="667"/>
      <c r="E22" s="668"/>
      <c r="F22" s="669"/>
      <c r="G22" s="670"/>
      <c r="H22" s="671"/>
      <c r="I22" s="671"/>
      <c r="J22" s="671"/>
      <c r="K22" s="672"/>
      <c r="L22" s="673"/>
      <c r="M22" s="674"/>
      <c r="N22" s="674"/>
      <c r="O22" s="675"/>
      <c r="P22" s="106"/>
      <c r="Q22" s="107"/>
      <c r="R22" s="107"/>
      <c r="S22" s="107"/>
      <c r="T22" s="107"/>
      <c r="U22" s="107"/>
      <c r="V22" s="108"/>
      <c r="W22" s="106"/>
      <c r="X22" s="107"/>
      <c r="Y22" s="107"/>
      <c r="Z22" s="107"/>
      <c r="AA22" s="107"/>
      <c r="AB22" s="107"/>
      <c r="AC22" s="108"/>
      <c r="AD22" s="106"/>
      <c r="AE22" s="107"/>
      <c r="AF22" s="107"/>
      <c r="AG22" s="107"/>
      <c r="AH22" s="107"/>
      <c r="AI22" s="107"/>
      <c r="AJ22" s="108"/>
      <c r="AK22" s="106"/>
      <c r="AL22" s="107"/>
      <c r="AM22" s="107"/>
      <c r="AN22" s="107"/>
      <c r="AO22" s="107"/>
      <c r="AP22" s="107"/>
      <c r="AQ22" s="108"/>
      <c r="AR22" s="106"/>
      <c r="AS22" s="107"/>
      <c r="AT22" s="108"/>
      <c r="AU22" s="676">
        <f t="shared" si="3"/>
        <v>0</v>
      </c>
      <c r="AV22" s="677"/>
      <c r="AW22" s="678">
        <f t="shared" si="1"/>
        <v>0</v>
      </c>
      <c r="AX22" s="679"/>
      <c r="AY22" s="646"/>
      <c r="AZ22" s="647"/>
      <c r="BA22" s="647"/>
      <c r="BB22" s="647"/>
      <c r="BC22" s="647"/>
      <c r="BD22" s="648"/>
    </row>
    <row r="23" spans="1:56" ht="39.9" customHeight="1" x14ac:dyDescent="0.2">
      <c r="A23" s="90"/>
      <c r="B23" s="105">
        <f t="shared" si="2"/>
        <v>10</v>
      </c>
      <c r="C23" s="666"/>
      <c r="D23" s="667"/>
      <c r="E23" s="668"/>
      <c r="F23" s="669"/>
      <c r="G23" s="670"/>
      <c r="H23" s="671"/>
      <c r="I23" s="671"/>
      <c r="J23" s="671"/>
      <c r="K23" s="672"/>
      <c r="L23" s="673"/>
      <c r="M23" s="674"/>
      <c r="N23" s="674"/>
      <c r="O23" s="675"/>
      <c r="P23" s="106"/>
      <c r="Q23" s="107"/>
      <c r="R23" s="107"/>
      <c r="S23" s="107"/>
      <c r="T23" s="107"/>
      <c r="U23" s="107"/>
      <c r="V23" s="108"/>
      <c r="W23" s="106"/>
      <c r="X23" s="107"/>
      <c r="Y23" s="107"/>
      <c r="Z23" s="107"/>
      <c r="AA23" s="107"/>
      <c r="AB23" s="107"/>
      <c r="AC23" s="108"/>
      <c r="AD23" s="106"/>
      <c r="AE23" s="107"/>
      <c r="AF23" s="107"/>
      <c r="AG23" s="107"/>
      <c r="AH23" s="107"/>
      <c r="AI23" s="107"/>
      <c r="AJ23" s="108"/>
      <c r="AK23" s="106"/>
      <c r="AL23" s="107"/>
      <c r="AM23" s="107"/>
      <c r="AN23" s="107"/>
      <c r="AO23" s="107"/>
      <c r="AP23" s="107"/>
      <c r="AQ23" s="108"/>
      <c r="AR23" s="106"/>
      <c r="AS23" s="107"/>
      <c r="AT23" s="108"/>
      <c r="AU23" s="676">
        <f t="shared" si="3"/>
        <v>0</v>
      </c>
      <c r="AV23" s="677"/>
      <c r="AW23" s="678">
        <f t="shared" si="1"/>
        <v>0</v>
      </c>
      <c r="AX23" s="679"/>
      <c r="AY23" s="646"/>
      <c r="AZ23" s="647"/>
      <c r="BA23" s="647"/>
      <c r="BB23" s="647"/>
      <c r="BC23" s="647"/>
      <c r="BD23" s="648"/>
    </row>
    <row r="24" spans="1:56" ht="39.9" customHeight="1" x14ac:dyDescent="0.2">
      <c r="A24" s="90"/>
      <c r="B24" s="105">
        <f t="shared" si="2"/>
        <v>11</v>
      </c>
      <c r="C24" s="666"/>
      <c r="D24" s="667"/>
      <c r="E24" s="668"/>
      <c r="F24" s="669"/>
      <c r="G24" s="670"/>
      <c r="H24" s="671"/>
      <c r="I24" s="671"/>
      <c r="J24" s="671"/>
      <c r="K24" s="672"/>
      <c r="L24" s="673"/>
      <c r="M24" s="674"/>
      <c r="N24" s="674"/>
      <c r="O24" s="675"/>
      <c r="P24" s="106"/>
      <c r="Q24" s="107"/>
      <c r="R24" s="107"/>
      <c r="S24" s="107"/>
      <c r="T24" s="107"/>
      <c r="U24" s="107"/>
      <c r="V24" s="108"/>
      <c r="W24" s="106"/>
      <c r="X24" s="107"/>
      <c r="Y24" s="107"/>
      <c r="Z24" s="107"/>
      <c r="AA24" s="107"/>
      <c r="AB24" s="107"/>
      <c r="AC24" s="108"/>
      <c r="AD24" s="106"/>
      <c r="AE24" s="107"/>
      <c r="AF24" s="107"/>
      <c r="AG24" s="107"/>
      <c r="AH24" s="107"/>
      <c r="AI24" s="107"/>
      <c r="AJ24" s="108"/>
      <c r="AK24" s="106"/>
      <c r="AL24" s="107"/>
      <c r="AM24" s="107"/>
      <c r="AN24" s="107"/>
      <c r="AO24" s="107"/>
      <c r="AP24" s="107"/>
      <c r="AQ24" s="108"/>
      <c r="AR24" s="106"/>
      <c r="AS24" s="107"/>
      <c r="AT24" s="108"/>
      <c r="AU24" s="676">
        <f t="shared" si="3"/>
        <v>0</v>
      </c>
      <c r="AV24" s="677"/>
      <c r="AW24" s="678">
        <f t="shared" si="1"/>
        <v>0</v>
      </c>
      <c r="AX24" s="679"/>
      <c r="AY24" s="646"/>
      <c r="AZ24" s="647"/>
      <c r="BA24" s="647"/>
      <c r="BB24" s="647"/>
      <c r="BC24" s="647"/>
      <c r="BD24" s="648"/>
    </row>
    <row r="25" spans="1:56" ht="39.9" customHeight="1" x14ac:dyDescent="0.2">
      <c r="A25" s="90"/>
      <c r="B25" s="105">
        <f t="shared" si="2"/>
        <v>12</v>
      </c>
      <c r="C25" s="666"/>
      <c r="D25" s="667"/>
      <c r="E25" s="668"/>
      <c r="F25" s="669"/>
      <c r="G25" s="670"/>
      <c r="H25" s="671"/>
      <c r="I25" s="671"/>
      <c r="J25" s="671"/>
      <c r="K25" s="672"/>
      <c r="L25" s="673"/>
      <c r="M25" s="674"/>
      <c r="N25" s="674"/>
      <c r="O25" s="675"/>
      <c r="P25" s="106"/>
      <c r="Q25" s="107"/>
      <c r="R25" s="107"/>
      <c r="S25" s="107"/>
      <c r="T25" s="107"/>
      <c r="U25" s="107"/>
      <c r="V25" s="108"/>
      <c r="W25" s="106"/>
      <c r="X25" s="107"/>
      <c r="Y25" s="107"/>
      <c r="Z25" s="107"/>
      <c r="AA25" s="107"/>
      <c r="AB25" s="107"/>
      <c r="AC25" s="108"/>
      <c r="AD25" s="106"/>
      <c r="AE25" s="107"/>
      <c r="AF25" s="107"/>
      <c r="AG25" s="107"/>
      <c r="AH25" s="107"/>
      <c r="AI25" s="107"/>
      <c r="AJ25" s="108"/>
      <c r="AK25" s="106"/>
      <c r="AL25" s="107"/>
      <c r="AM25" s="107"/>
      <c r="AN25" s="107"/>
      <c r="AO25" s="107"/>
      <c r="AP25" s="107"/>
      <c r="AQ25" s="108"/>
      <c r="AR25" s="106"/>
      <c r="AS25" s="107"/>
      <c r="AT25" s="108"/>
      <c r="AU25" s="676">
        <f t="shared" si="3"/>
        <v>0</v>
      </c>
      <c r="AV25" s="677"/>
      <c r="AW25" s="678">
        <f t="shared" si="1"/>
        <v>0</v>
      </c>
      <c r="AX25" s="679"/>
      <c r="AY25" s="646"/>
      <c r="AZ25" s="647"/>
      <c r="BA25" s="647"/>
      <c r="BB25" s="647"/>
      <c r="BC25" s="647"/>
      <c r="BD25" s="648"/>
    </row>
    <row r="26" spans="1:56" ht="39.9" customHeight="1" x14ac:dyDescent="0.2">
      <c r="A26" s="90"/>
      <c r="B26" s="105">
        <f t="shared" si="2"/>
        <v>13</v>
      </c>
      <c r="C26" s="666"/>
      <c r="D26" s="667"/>
      <c r="E26" s="668"/>
      <c r="F26" s="669"/>
      <c r="G26" s="670"/>
      <c r="H26" s="671"/>
      <c r="I26" s="671"/>
      <c r="J26" s="671"/>
      <c r="K26" s="672"/>
      <c r="L26" s="673"/>
      <c r="M26" s="674"/>
      <c r="N26" s="674"/>
      <c r="O26" s="675"/>
      <c r="P26" s="106"/>
      <c r="Q26" s="107"/>
      <c r="R26" s="107"/>
      <c r="S26" s="107"/>
      <c r="T26" s="107"/>
      <c r="U26" s="107"/>
      <c r="V26" s="108"/>
      <c r="W26" s="106"/>
      <c r="X26" s="107"/>
      <c r="Y26" s="107"/>
      <c r="Z26" s="107"/>
      <c r="AA26" s="107"/>
      <c r="AB26" s="107"/>
      <c r="AC26" s="108"/>
      <c r="AD26" s="106"/>
      <c r="AE26" s="107"/>
      <c r="AF26" s="107"/>
      <c r="AG26" s="107"/>
      <c r="AH26" s="107"/>
      <c r="AI26" s="107"/>
      <c r="AJ26" s="108"/>
      <c r="AK26" s="106"/>
      <c r="AL26" s="107"/>
      <c r="AM26" s="107"/>
      <c r="AN26" s="107"/>
      <c r="AO26" s="107"/>
      <c r="AP26" s="107"/>
      <c r="AQ26" s="108"/>
      <c r="AR26" s="106"/>
      <c r="AS26" s="107"/>
      <c r="AT26" s="108"/>
      <c r="AU26" s="676">
        <f t="shared" si="3"/>
        <v>0</v>
      </c>
      <c r="AV26" s="677"/>
      <c r="AW26" s="678">
        <f t="shared" si="1"/>
        <v>0</v>
      </c>
      <c r="AX26" s="679"/>
      <c r="AY26" s="646"/>
      <c r="AZ26" s="647"/>
      <c r="BA26" s="647"/>
      <c r="BB26" s="647"/>
      <c r="BC26" s="647"/>
      <c r="BD26" s="648"/>
    </row>
    <row r="27" spans="1:56" ht="39.9" customHeight="1" x14ac:dyDescent="0.2">
      <c r="A27" s="90"/>
      <c r="B27" s="105">
        <f t="shared" si="2"/>
        <v>14</v>
      </c>
      <c r="C27" s="666"/>
      <c r="D27" s="667"/>
      <c r="E27" s="668"/>
      <c r="F27" s="669"/>
      <c r="G27" s="670"/>
      <c r="H27" s="671"/>
      <c r="I27" s="671"/>
      <c r="J27" s="671"/>
      <c r="K27" s="672"/>
      <c r="L27" s="673"/>
      <c r="M27" s="674"/>
      <c r="N27" s="674"/>
      <c r="O27" s="675"/>
      <c r="P27" s="106"/>
      <c r="Q27" s="107"/>
      <c r="R27" s="107"/>
      <c r="S27" s="107"/>
      <c r="T27" s="107"/>
      <c r="U27" s="107"/>
      <c r="V27" s="108"/>
      <c r="W27" s="106"/>
      <c r="X27" s="107"/>
      <c r="Y27" s="107"/>
      <c r="Z27" s="107"/>
      <c r="AA27" s="107"/>
      <c r="AB27" s="107"/>
      <c r="AC27" s="108"/>
      <c r="AD27" s="106"/>
      <c r="AE27" s="107"/>
      <c r="AF27" s="107"/>
      <c r="AG27" s="107"/>
      <c r="AH27" s="107"/>
      <c r="AI27" s="107"/>
      <c r="AJ27" s="108"/>
      <c r="AK27" s="106"/>
      <c r="AL27" s="107"/>
      <c r="AM27" s="107"/>
      <c r="AN27" s="107"/>
      <c r="AO27" s="107"/>
      <c r="AP27" s="107"/>
      <c r="AQ27" s="108"/>
      <c r="AR27" s="106"/>
      <c r="AS27" s="107"/>
      <c r="AT27" s="108"/>
      <c r="AU27" s="676">
        <f t="shared" si="3"/>
        <v>0</v>
      </c>
      <c r="AV27" s="677"/>
      <c r="AW27" s="678">
        <f t="shared" si="1"/>
        <v>0</v>
      </c>
      <c r="AX27" s="679"/>
      <c r="AY27" s="646"/>
      <c r="AZ27" s="647"/>
      <c r="BA27" s="647"/>
      <c r="BB27" s="647"/>
      <c r="BC27" s="647"/>
      <c r="BD27" s="648"/>
    </row>
    <row r="28" spans="1:56" ht="39.9" customHeight="1" x14ac:dyDescent="0.2">
      <c r="A28" s="90"/>
      <c r="B28" s="105">
        <f t="shared" si="2"/>
        <v>15</v>
      </c>
      <c r="C28" s="666"/>
      <c r="D28" s="667"/>
      <c r="E28" s="668"/>
      <c r="F28" s="669"/>
      <c r="G28" s="670"/>
      <c r="H28" s="671"/>
      <c r="I28" s="671"/>
      <c r="J28" s="671"/>
      <c r="K28" s="672"/>
      <c r="L28" s="673"/>
      <c r="M28" s="674"/>
      <c r="N28" s="674"/>
      <c r="O28" s="675"/>
      <c r="P28" s="106"/>
      <c r="Q28" s="107"/>
      <c r="R28" s="107"/>
      <c r="S28" s="107"/>
      <c r="T28" s="107"/>
      <c r="U28" s="107"/>
      <c r="V28" s="108"/>
      <c r="W28" s="106"/>
      <c r="X28" s="107"/>
      <c r="Y28" s="107"/>
      <c r="Z28" s="107"/>
      <c r="AA28" s="107"/>
      <c r="AB28" s="107"/>
      <c r="AC28" s="108"/>
      <c r="AD28" s="106"/>
      <c r="AE28" s="107"/>
      <c r="AF28" s="107"/>
      <c r="AG28" s="107"/>
      <c r="AH28" s="107"/>
      <c r="AI28" s="107"/>
      <c r="AJ28" s="108"/>
      <c r="AK28" s="106"/>
      <c r="AL28" s="107"/>
      <c r="AM28" s="107"/>
      <c r="AN28" s="107"/>
      <c r="AO28" s="107"/>
      <c r="AP28" s="107"/>
      <c r="AQ28" s="108"/>
      <c r="AR28" s="106"/>
      <c r="AS28" s="107"/>
      <c r="AT28" s="108"/>
      <c r="AU28" s="676">
        <f t="shared" si="3"/>
        <v>0</v>
      </c>
      <c r="AV28" s="677"/>
      <c r="AW28" s="678">
        <f t="shared" si="1"/>
        <v>0</v>
      </c>
      <c r="AX28" s="679"/>
      <c r="AY28" s="646"/>
      <c r="AZ28" s="647"/>
      <c r="BA28" s="647"/>
      <c r="BB28" s="647"/>
      <c r="BC28" s="647"/>
      <c r="BD28" s="648"/>
    </row>
    <row r="29" spans="1:56" ht="39.9" customHeight="1" x14ac:dyDescent="0.2">
      <c r="A29" s="90"/>
      <c r="B29" s="105">
        <f t="shared" si="2"/>
        <v>16</v>
      </c>
      <c r="C29" s="666"/>
      <c r="D29" s="667"/>
      <c r="E29" s="668"/>
      <c r="F29" s="669"/>
      <c r="G29" s="670"/>
      <c r="H29" s="671"/>
      <c r="I29" s="671"/>
      <c r="J29" s="671"/>
      <c r="K29" s="672"/>
      <c r="L29" s="673"/>
      <c r="M29" s="674"/>
      <c r="N29" s="674"/>
      <c r="O29" s="675"/>
      <c r="P29" s="106"/>
      <c r="Q29" s="107"/>
      <c r="R29" s="107"/>
      <c r="S29" s="107"/>
      <c r="T29" s="107"/>
      <c r="U29" s="107"/>
      <c r="V29" s="108"/>
      <c r="W29" s="106"/>
      <c r="X29" s="107"/>
      <c r="Y29" s="107"/>
      <c r="Z29" s="107"/>
      <c r="AA29" s="107"/>
      <c r="AB29" s="107"/>
      <c r="AC29" s="108"/>
      <c r="AD29" s="106"/>
      <c r="AE29" s="107"/>
      <c r="AF29" s="107"/>
      <c r="AG29" s="107"/>
      <c r="AH29" s="107"/>
      <c r="AI29" s="107"/>
      <c r="AJ29" s="108"/>
      <c r="AK29" s="106"/>
      <c r="AL29" s="107"/>
      <c r="AM29" s="107"/>
      <c r="AN29" s="107"/>
      <c r="AO29" s="107"/>
      <c r="AP29" s="107"/>
      <c r="AQ29" s="108"/>
      <c r="AR29" s="106"/>
      <c r="AS29" s="107"/>
      <c r="AT29" s="108"/>
      <c r="AU29" s="676">
        <f t="shared" si="3"/>
        <v>0</v>
      </c>
      <c r="AV29" s="677"/>
      <c r="AW29" s="678">
        <f t="shared" si="1"/>
        <v>0</v>
      </c>
      <c r="AX29" s="679"/>
      <c r="AY29" s="646"/>
      <c r="AZ29" s="647"/>
      <c r="BA29" s="647"/>
      <c r="BB29" s="647"/>
      <c r="BC29" s="647"/>
      <c r="BD29" s="648"/>
    </row>
    <row r="30" spans="1:56" ht="39.9" customHeight="1" x14ac:dyDescent="0.2">
      <c r="A30" s="90"/>
      <c r="B30" s="105">
        <f t="shared" si="2"/>
        <v>17</v>
      </c>
      <c r="C30" s="666"/>
      <c r="D30" s="667"/>
      <c r="E30" s="668"/>
      <c r="F30" s="669"/>
      <c r="G30" s="670"/>
      <c r="H30" s="671"/>
      <c r="I30" s="671"/>
      <c r="J30" s="671"/>
      <c r="K30" s="672"/>
      <c r="L30" s="673"/>
      <c r="M30" s="674"/>
      <c r="N30" s="674"/>
      <c r="O30" s="675"/>
      <c r="P30" s="106"/>
      <c r="Q30" s="107"/>
      <c r="R30" s="107"/>
      <c r="S30" s="107"/>
      <c r="T30" s="107"/>
      <c r="U30" s="107"/>
      <c r="V30" s="108"/>
      <c r="W30" s="106"/>
      <c r="X30" s="107"/>
      <c r="Y30" s="107"/>
      <c r="Z30" s="107"/>
      <c r="AA30" s="107"/>
      <c r="AB30" s="107"/>
      <c r="AC30" s="108"/>
      <c r="AD30" s="106"/>
      <c r="AE30" s="107"/>
      <c r="AF30" s="107"/>
      <c r="AG30" s="107"/>
      <c r="AH30" s="107"/>
      <c r="AI30" s="107"/>
      <c r="AJ30" s="108"/>
      <c r="AK30" s="106"/>
      <c r="AL30" s="107"/>
      <c r="AM30" s="107"/>
      <c r="AN30" s="107"/>
      <c r="AO30" s="107"/>
      <c r="AP30" s="107"/>
      <c r="AQ30" s="108"/>
      <c r="AR30" s="106"/>
      <c r="AS30" s="107"/>
      <c r="AT30" s="108"/>
      <c r="AU30" s="676">
        <f t="shared" si="3"/>
        <v>0</v>
      </c>
      <c r="AV30" s="677"/>
      <c r="AW30" s="678">
        <f t="shared" si="1"/>
        <v>0</v>
      </c>
      <c r="AX30" s="679"/>
      <c r="AY30" s="646"/>
      <c r="AZ30" s="647"/>
      <c r="BA30" s="647"/>
      <c r="BB30" s="647"/>
      <c r="BC30" s="647"/>
      <c r="BD30" s="648"/>
    </row>
    <row r="31" spans="1:56" ht="39.9" customHeight="1" thickBot="1" x14ac:dyDescent="0.25">
      <c r="A31" s="90"/>
      <c r="B31" s="109">
        <f t="shared" si="2"/>
        <v>18</v>
      </c>
      <c r="C31" s="649"/>
      <c r="D31" s="650"/>
      <c r="E31" s="651"/>
      <c r="F31" s="652"/>
      <c r="G31" s="653"/>
      <c r="H31" s="654"/>
      <c r="I31" s="654"/>
      <c r="J31" s="654"/>
      <c r="K31" s="655"/>
      <c r="L31" s="656"/>
      <c r="M31" s="657"/>
      <c r="N31" s="657"/>
      <c r="O31" s="658"/>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659">
        <f t="shared" si="3"/>
        <v>0</v>
      </c>
      <c r="AV31" s="660"/>
      <c r="AW31" s="661">
        <f t="shared" si="1"/>
        <v>0</v>
      </c>
      <c r="AX31" s="662"/>
      <c r="AY31" s="663"/>
      <c r="AZ31" s="664"/>
      <c r="BA31" s="664"/>
      <c r="BB31" s="664"/>
      <c r="BC31" s="664"/>
      <c r="BD31" s="665"/>
    </row>
    <row r="32" spans="1:56" ht="20.25" customHeight="1" x14ac:dyDescent="0.2">
      <c r="A32" s="90"/>
      <c r="B32" s="90"/>
      <c r="C32" s="113"/>
      <c r="D32" s="114"/>
      <c r="E32" s="115"/>
      <c r="F32" s="90"/>
      <c r="G32" s="90"/>
      <c r="H32" s="90"/>
      <c r="I32" s="90"/>
      <c r="J32" s="90"/>
      <c r="K32" s="90"/>
      <c r="L32" s="90"/>
      <c r="M32" s="90"/>
      <c r="N32" s="90"/>
      <c r="O32" s="90"/>
      <c r="P32" s="90"/>
      <c r="Q32" s="90"/>
      <c r="R32" s="90"/>
      <c r="S32" s="90"/>
      <c r="T32" s="90"/>
      <c r="U32" s="90"/>
      <c r="V32" s="90"/>
      <c r="W32" s="90"/>
      <c r="X32" s="90"/>
      <c r="Y32" s="90"/>
      <c r="Z32" s="90"/>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row>
    <row r="33" spans="1:56" ht="20.25" customHeight="1" x14ac:dyDescent="0.2">
      <c r="A33" s="90"/>
      <c r="B33" s="82" t="s">
        <v>130</v>
      </c>
      <c r="C33" s="82"/>
      <c r="D33" s="82"/>
      <c r="E33" s="82"/>
      <c r="F33" s="82"/>
      <c r="G33" s="82"/>
      <c r="H33" s="82"/>
      <c r="I33" s="82"/>
      <c r="J33" s="82"/>
      <c r="K33" s="82"/>
      <c r="L33" s="89"/>
      <c r="M33" s="82"/>
      <c r="N33" s="82"/>
      <c r="O33" s="82"/>
      <c r="P33" s="82"/>
      <c r="Q33" s="82"/>
      <c r="R33" s="82"/>
      <c r="S33" s="82"/>
      <c r="T33" s="82" t="s">
        <v>131</v>
      </c>
      <c r="U33" s="82"/>
      <c r="V33" s="82"/>
      <c r="W33" s="82"/>
      <c r="X33" s="82"/>
      <c r="Y33" s="82"/>
      <c r="Z33" s="117"/>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row>
    <row r="34" spans="1:56" ht="20.25" customHeight="1" x14ac:dyDescent="0.2">
      <c r="A34" s="90"/>
      <c r="B34" s="82"/>
      <c r="C34" s="644" t="s">
        <v>132</v>
      </c>
      <c r="D34" s="644"/>
      <c r="E34" s="644" t="s">
        <v>133</v>
      </c>
      <c r="F34" s="644"/>
      <c r="G34" s="644"/>
      <c r="H34" s="644"/>
      <c r="I34" s="82"/>
      <c r="J34" s="645" t="s">
        <v>134</v>
      </c>
      <c r="K34" s="645"/>
      <c r="L34" s="645"/>
      <c r="M34" s="645"/>
      <c r="N34" s="82"/>
      <c r="O34" s="82"/>
      <c r="P34" s="118" t="s">
        <v>135</v>
      </c>
      <c r="Q34" s="118"/>
      <c r="R34" s="82"/>
      <c r="S34" s="82"/>
      <c r="T34" s="619" t="s">
        <v>136</v>
      </c>
      <c r="U34" s="621"/>
      <c r="V34" s="619" t="s">
        <v>137</v>
      </c>
      <c r="W34" s="620"/>
      <c r="X34" s="620"/>
      <c r="Y34" s="621"/>
      <c r="Z34" s="117"/>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row>
    <row r="35" spans="1:56" ht="20.25" customHeight="1" x14ac:dyDescent="0.2">
      <c r="A35" s="90"/>
      <c r="B35" s="82"/>
      <c r="C35" s="618"/>
      <c r="D35" s="618"/>
      <c r="E35" s="618" t="s">
        <v>138</v>
      </c>
      <c r="F35" s="618"/>
      <c r="G35" s="618" t="s">
        <v>139</v>
      </c>
      <c r="H35" s="618"/>
      <c r="I35" s="82"/>
      <c r="J35" s="618" t="s">
        <v>138</v>
      </c>
      <c r="K35" s="618"/>
      <c r="L35" s="618" t="s">
        <v>139</v>
      </c>
      <c r="M35" s="618"/>
      <c r="N35" s="82"/>
      <c r="O35" s="82"/>
      <c r="P35" s="118" t="s">
        <v>140</v>
      </c>
      <c r="Q35" s="118"/>
      <c r="R35" s="82"/>
      <c r="S35" s="82"/>
      <c r="T35" s="619" t="s">
        <v>141</v>
      </c>
      <c r="U35" s="621"/>
      <c r="V35" s="619" t="s">
        <v>142</v>
      </c>
      <c r="W35" s="620"/>
      <c r="X35" s="620"/>
      <c r="Y35" s="621"/>
      <c r="Z35" s="119"/>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row>
    <row r="36" spans="1:56" ht="20.25" customHeight="1" x14ac:dyDescent="0.2">
      <c r="A36" s="90"/>
      <c r="B36" s="82"/>
      <c r="C36" s="619" t="s">
        <v>141</v>
      </c>
      <c r="D36" s="621"/>
      <c r="E36" s="636">
        <f>SUMIFS($AU$14:$AV$31,$C$14:$D$31,"介護支援専門員",$E$14:$F$31,"A")</f>
        <v>480</v>
      </c>
      <c r="F36" s="637"/>
      <c r="G36" s="638">
        <f>SUMIFS($AW$14:$AX$31,$C$14:$D$31,"介護支援専門員",$E$14:$F$31,"A")</f>
        <v>120</v>
      </c>
      <c r="H36" s="639"/>
      <c r="I36" s="120"/>
      <c r="J36" s="640">
        <v>0</v>
      </c>
      <c r="K36" s="641"/>
      <c r="L36" s="640">
        <v>0</v>
      </c>
      <c r="M36" s="641"/>
      <c r="N36" s="120"/>
      <c r="O36" s="120"/>
      <c r="P36" s="640">
        <v>3</v>
      </c>
      <c r="Q36" s="641"/>
      <c r="R36" s="82"/>
      <c r="S36" s="82"/>
      <c r="T36" s="619" t="s">
        <v>143</v>
      </c>
      <c r="U36" s="621"/>
      <c r="V36" s="619" t="s">
        <v>144</v>
      </c>
      <c r="W36" s="620"/>
      <c r="X36" s="620"/>
      <c r="Y36" s="621"/>
      <c r="Z36" s="121"/>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row>
    <row r="37" spans="1:56" ht="20.25" customHeight="1" x14ac:dyDescent="0.2">
      <c r="A37" s="90"/>
      <c r="B37" s="82"/>
      <c r="C37" s="619" t="s">
        <v>143</v>
      </c>
      <c r="D37" s="621"/>
      <c r="E37" s="636">
        <f>SUMIFS($AU$14:$AV$31,$C$14:$D$31,"介護支援専門員",$E$14:$F$31,"B")</f>
        <v>0</v>
      </c>
      <c r="F37" s="637"/>
      <c r="G37" s="638">
        <f>SUMIFS($AW$14:$AX$31,$C$14:$D$31,"介護支援専門員",$E$14:$F$31,"B")</f>
        <v>0</v>
      </c>
      <c r="H37" s="639"/>
      <c r="I37" s="120"/>
      <c r="J37" s="640">
        <v>0</v>
      </c>
      <c r="K37" s="641"/>
      <c r="L37" s="640">
        <v>0</v>
      </c>
      <c r="M37" s="641"/>
      <c r="N37" s="120"/>
      <c r="O37" s="120"/>
      <c r="P37" s="640">
        <v>0</v>
      </c>
      <c r="Q37" s="641"/>
      <c r="R37" s="82"/>
      <c r="S37" s="82"/>
      <c r="T37" s="619" t="s">
        <v>145</v>
      </c>
      <c r="U37" s="621"/>
      <c r="V37" s="619" t="s">
        <v>146</v>
      </c>
      <c r="W37" s="620"/>
      <c r="X37" s="620"/>
      <c r="Y37" s="621"/>
      <c r="Z37" s="121"/>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row>
    <row r="38" spans="1:56" ht="20.25" customHeight="1" x14ac:dyDescent="0.2">
      <c r="A38" s="90"/>
      <c r="B38" s="82"/>
      <c r="C38" s="619" t="s">
        <v>145</v>
      </c>
      <c r="D38" s="621"/>
      <c r="E38" s="636">
        <f>SUMIFS($AU$14:$AV$31,$C$14:$D$31,"介護支援専門員",$E$14:$F$31,"C")</f>
        <v>80</v>
      </c>
      <c r="F38" s="637"/>
      <c r="G38" s="638">
        <f>SUMIFS($AW$14:$AX$31,$C$14:$D$31,"介護支援専門員",$E$14:$F$31,"C")</f>
        <v>20</v>
      </c>
      <c r="H38" s="639"/>
      <c r="I38" s="120"/>
      <c r="J38" s="640">
        <v>80</v>
      </c>
      <c r="K38" s="641"/>
      <c r="L38" s="642">
        <v>20</v>
      </c>
      <c r="M38" s="643"/>
      <c r="N38" s="120"/>
      <c r="O38" s="120"/>
      <c r="P38" s="636" t="s">
        <v>147</v>
      </c>
      <c r="Q38" s="637"/>
      <c r="R38" s="82"/>
      <c r="S38" s="82"/>
      <c r="T38" s="619" t="s">
        <v>148</v>
      </c>
      <c r="U38" s="621"/>
      <c r="V38" s="619" t="s">
        <v>149</v>
      </c>
      <c r="W38" s="620"/>
      <c r="X38" s="620"/>
      <c r="Y38" s="621"/>
      <c r="Z38" s="122"/>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row>
    <row r="39" spans="1:56" ht="20.25" customHeight="1" x14ac:dyDescent="0.2">
      <c r="A39" s="90"/>
      <c r="B39" s="82"/>
      <c r="C39" s="619" t="s">
        <v>148</v>
      </c>
      <c r="D39" s="621"/>
      <c r="E39" s="636">
        <f>SUMIFS($AU$14:$AV$31,$C$14:$D$31,"介護支援専門員",$E$14:$F$31,"D")</f>
        <v>0</v>
      </c>
      <c r="F39" s="637"/>
      <c r="G39" s="638">
        <f>SUMIFS($AW$14:$AX$31,$C$14:$D$31,"介護支援専門員",$E$14:$F$31,"D")</f>
        <v>0</v>
      </c>
      <c r="H39" s="639"/>
      <c r="I39" s="120"/>
      <c r="J39" s="640">
        <v>0</v>
      </c>
      <c r="K39" s="641"/>
      <c r="L39" s="642">
        <v>0</v>
      </c>
      <c r="M39" s="643"/>
      <c r="N39" s="120"/>
      <c r="O39" s="120"/>
      <c r="P39" s="636" t="s">
        <v>147</v>
      </c>
      <c r="Q39" s="637"/>
      <c r="R39" s="82"/>
      <c r="S39" s="82"/>
      <c r="T39" s="82"/>
      <c r="U39" s="634"/>
      <c r="V39" s="634"/>
      <c r="W39" s="635"/>
      <c r="X39" s="635"/>
      <c r="Y39" s="123"/>
      <c r="Z39" s="123"/>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row>
    <row r="40" spans="1:56" ht="20.25" customHeight="1" x14ac:dyDescent="0.2">
      <c r="A40" s="90"/>
      <c r="B40" s="82"/>
      <c r="C40" s="619" t="s">
        <v>150</v>
      </c>
      <c r="D40" s="621"/>
      <c r="E40" s="636">
        <f>SUM(E36:F39)</f>
        <v>560</v>
      </c>
      <c r="F40" s="637"/>
      <c r="G40" s="638">
        <f>SUM(G36:H39)</f>
        <v>140</v>
      </c>
      <c r="H40" s="639"/>
      <c r="I40" s="120"/>
      <c r="J40" s="636">
        <f>SUM(J36:K39)</f>
        <v>80</v>
      </c>
      <c r="K40" s="637"/>
      <c r="L40" s="636">
        <f>SUM(L36:M39)</f>
        <v>20</v>
      </c>
      <c r="M40" s="637"/>
      <c r="N40" s="120"/>
      <c r="O40" s="120"/>
      <c r="P40" s="636">
        <f>SUM(P36:Q37)</f>
        <v>3</v>
      </c>
      <c r="Q40" s="637"/>
      <c r="R40" s="82"/>
      <c r="S40" s="82"/>
      <c r="T40" s="82"/>
      <c r="U40" s="634"/>
      <c r="V40" s="634"/>
      <c r="W40" s="635"/>
      <c r="X40" s="635"/>
      <c r="Y40" s="124"/>
      <c r="Z40" s="124"/>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row>
    <row r="41" spans="1:56" ht="20.25" customHeight="1" x14ac:dyDescent="0.2">
      <c r="A41" s="90"/>
      <c r="B41" s="82"/>
      <c r="C41" s="82"/>
      <c r="D41" s="82"/>
      <c r="E41" s="82"/>
      <c r="F41" s="82"/>
      <c r="G41" s="82"/>
      <c r="H41" s="82"/>
      <c r="I41" s="82"/>
      <c r="J41" s="82"/>
      <c r="K41" s="82"/>
      <c r="L41" s="89"/>
      <c r="M41" s="82"/>
      <c r="N41" s="82"/>
      <c r="O41" s="82"/>
      <c r="P41" s="82"/>
      <c r="Q41" s="82"/>
      <c r="R41" s="82"/>
      <c r="S41" s="82"/>
      <c r="T41" s="82"/>
      <c r="U41" s="117"/>
      <c r="V41" s="117"/>
      <c r="W41" s="117"/>
      <c r="X41" s="117"/>
      <c r="Y41" s="117"/>
      <c r="Z41" s="117"/>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row>
    <row r="42" spans="1:56" ht="20.25" customHeight="1" x14ac:dyDescent="0.2">
      <c r="A42" s="90"/>
      <c r="B42" s="82"/>
      <c r="C42" s="89" t="s">
        <v>151</v>
      </c>
      <c r="D42" s="82"/>
      <c r="E42" s="82"/>
      <c r="F42" s="82"/>
      <c r="G42" s="82"/>
      <c r="H42" s="82"/>
      <c r="I42" s="125" t="s">
        <v>152</v>
      </c>
      <c r="J42" s="628" t="s">
        <v>153</v>
      </c>
      <c r="K42" s="629"/>
      <c r="L42" s="126"/>
      <c r="M42" s="125"/>
      <c r="N42" s="82"/>
      <c r="O42" s="82"/>
      <c r="P42" s="82"/>
      <c r="Q42" s="82"/>
      <c r="R42" s="82"/>
      <c r="S42" s="82"/>
      <c r="T42" s="82"/>
      <c r="U42" s="127"/>
      <c r="V42" s="117"/>
      <c r="W42" s="117"/>
      <c r="X42" s="117"/>
      <c r="Y42" s="117"/>
      <c r="Z42" s="117"/>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row>
    <row r="43" spans="1:56" ht="20.25" customHeight="1" x14ac:dyDescent="0.2">
      <c r="A43" s="90"/>
      <c r="B43" s="82"/>
      <c r="C43" s="82" t="s">
        <v>154</v>
      </c>
      <c r="D43" s="82"/>
      <c r="E43" s="82"/>
      <c r="F43" s="82"/>
      <c r="G43" s="82"/>
      <c r="H43" s="82" t="s">
        <v>155</v>
      </c>
      <c r="I43" s="82"/>
      <c r="J43" s="82"/>
      <c r="K43" s="82"/>
      <c r="L43" s="89"/>
      <c r="M43" s="82"/>
      <c r="N43" s="82"/>
      <c r="O43" s="82"/>
      <c r="P43" s="82"/>
      <c r="Q43" s="82"/>
      <c r="R43" s="82"/>
      <c r="S43" s="82"/>
      <c r="T43" s="82"/>
      <c r="U43" s="117"/>
      <c r="V43" s="117"/>
      <c r="W43" s="117"/>
      <c r="X43" s="117"/>
      <c r="Y43" s="117"/>
      <c r="Z43" s="117"/>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row>
    <row r="44" spans="1:56" ht="20.25" customHeight="1" x14ac:dyDescent="0.2">
      <c r="A44" s="90"/>
      <c r="B44" s="82"/>
      <c r="C44" s="82" t="str">
        <f>IF($J$42="週","対象時間数（週平均）","対象時間数（当月合計）")</f>
        <v>対象時間数（週平均）</v>
      </c>
      <c r="D44" s="82"/>
      <c r="E44" s="82"/>
      <c r="F44" s="82"/>
      <c r="G44" s="82"/>
      <c r="H44" s="82" t="str">
        <f>IF($J$42="週","週に勤務すべき時間数","当月に勤務すべき時間数")</f>
        <v>週に勤務すべき時間数</v>
      </c>
      <c r="I44" s="82"/>
      <c r="J44" s="82"/>
      <c r="K44" s="82"/>
      <c r="L44" s="89"/>
      <c r="M44" s="618" t="s">
        <v>156</v>
      </c>
      <c r="N44" s="618"/>
      <c r="O44" s="618"/>
      <c r="P44" s="618"/>
      <c r="Q44" s="82"/>
      <c r="R44" s="82"/>
      <c r="S44" s="82"/>
      <c r="T44" s="82"/>
      <c r="U44" s="117"/>
      <c r="V44" s="117"/>
      <c r="W44" s="117"/>
      <c r="X44" s="117"/>
      <c r="Y44" s="117"/>
      <c r="Z44" s="117"/>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row>
    <row r="45" spans="1:56" ht="20.25" customHeight="1" x14ac:dyDescent="0.2">
      <c r="A45" s="90"/>
      <c r="B45" s="82"/>
      <c r="C45" s="630">
        <f>IF($J$42="週",L40,J40)</f>
        <v>20</v>
      </c>
      <c r="D45" s="631"/>
      <c r="E45" s="631"/>
      <c r="F45" s="632"/>
      <c r="G45" s="128" t="s">
        <v>157</v>
      </c>
      <c r="H45" s="619">
        <f>IF($J$42="週",$AV$5,$AZ$5)</f>
        <v>40</v>
      </c>
      <c r="I45" s="620"/>
      <c r="J45" s="620"/>
      <c r="K45" s="621"/>
      <c r="L45" s="128" t="s">
        <v>158</v>
      </c>
      <c r="M45" s="622">
        <f>ROUNDDOWN(C45/H45,1)</f>
        <v>0.5</v>
      </c>
      <c r="N45" s="623"/>
      <c r="O45" s="623"/>
      <c r="P45" s="624"/>
      <c r="Q45" s="82"/>
      <c r="R45" s="82"/>
      <c r="S45" s="82"/>
      <c r="T45" s="82"/>
      <c r="U45" s="633"/>
      <c r="V45" s="633"/>
      <c r="W45" s="633"/>
      <c r="X45" s="633"/>
      <c r="Y45" s="121"/>
      <c r="Z45" s="117"/>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row>
    <row r="46" spans="1:56" ht="20.25" customHeight="1" x14ac:dyDescent="0.2">
      <c r="A46" s="90"/>
      <c r="B46" s="82"/>
      <c r="C46" s="82"/>
      <c r="D46" s="82"/>
      <c r="E46" s="82"/>
      <c r="F46" s="82"/>
      <c r="G46" s="82"/>
      <c r="H46" s="82"/>
      <c r="I46" s="82"/>
      <c r="J46" s="82"/>
      <c r="K46" s="82"/>
      <c r="L46" s="89"/>
      <c r="M46" s="82" t="s">
        <v>159</v>
      </c>
      <c r="N46" s="82"/>
      <c r="O46" s="82"/>
      <c r="P46" s="82"/>
      <c r="Q46" s="82"/>
      <c r="R46" s="82"/>
      <c r="S46" s="82"/>
      <c r="T46" s="82"/>
      <c r="U46" s="117"/>
      <c r="V46" s="117"/>
      <c r="W46" s="117"/>
      <c r="X46" s="117"/>
      <c r="Y46" s="117"/>
      <c r="Z46" s="117"/>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row>
    <row r="47" spans="1:56" ht="20.25" customHeight="1" x14ac:dyDescent="0.2">
      <c r="A47" s="90"/>
      <c r="B47" s="82"/>
      <c r="C47" s="82" t="s">
        <v>160</v>
      </c>
      <c r="D47" s="82"/>
      <c r="E47" s="82"/>
      <c r="F47" s="82"/>
      <c r="G47" s="82"/>
      <c r="H47" s="82"/>
      <c r="I47" s="82"/>
      <c r="J47" s="82"/>
      <c r="K47" s="82"/>
      <c r="L47" s="89"/>
      <c r="M47" s="82"/>
      <c r="N47" s="82"/>
      <c r="O47" s="82"/>
      <c r="P47" s="82"/>
      <c r="Q47" s="82"/>
      <c r="R47" s="82"/>
      <c r="S47" s="82"/>
      <c r="T47" s="82"/>
      <c r="U47" s="82"/>
      <c r="V47" s="129"/>
      <c r="W47" s="130"/>
      <c r="X47" s="130"/>
      <c r="Y47" s="82"/>
      <c r="Z47" s="82"/>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row>
    <row r="48" spans="1:56" ht="20.25" customHeight="1" x14ac:dyDescent="0.2">
      <c r="A48" s="90"/>
      <c r="B48" s="82"/>
      <c r="C48" s="82" t="s">
        <v>135</v>
      </c>
      <c r="D48" s="82"/>
      <c r="E48" s="82"/>
      <c r="F48" s="82"/>
      <c r="G48" s="82"/>
      <c r="H48" s="82"/>
      <c r="I48" s="82"/>
      <c r="J48" s="82"/>
      <c r="K48" s="82"/>
      <c r="L48" s="89"/>
      <c r="M48" s="128"/>
      <c r="N48" s="128"/>
      <c r="O48" s="128"/>
      <c r="P48" s="128"/>
      <c r="Q48" s="82"/>
      <c r="R48" s="82"/>
      <c r="S48" s="82"/>
      <c r="T48" s="82"/>
      <c r="U48" s="82"/>
      <c r="V48" s="129"/>
      <c r="W48" s="130"/>
      <c r="X48" s="130"/>
      <c r="Y48" s="82"/>
      <c r="Z48" s="82"/>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row>
    <row r="49" spans="1:58" ht="20.25" customHeight="1" x14ac:dyDescent="0.2">
      <c r="A49" s="90"/>
      <c r="B49" s="82"/>
      <c r="C49" s="82" t="s">
        <v>161</v>
      </c>
      <c r="D49" s="82"/>
      <c r="E49" s="82"/>
      <c r="F49" s="82"/>
      <c r="G49" s="82"/>
      <c r="H49" s="82" t="s">
        <v>162</v>
      </c>
      <c r="I49" s="82"/>
      <c r="J49" s="82"/>
      <c r="K49" s="82"/>
      <c r="L49" s="82"/>
      <c r="M49" s="618" t="s">
        <v>150</v>
      </c>
      <c r="N49" s="618"/>
      <c r="O49" s="618"/>
      <c r="P49" s="618"/>
      <c r="Q49" s="82"/>
      <c r="R49" s="82"/>
      <c r="S49" s="82"/>
      <c r="T49" s="82"/>
      <c r="U49" s="82"/>
      <c r="V49" s="129"/>
      <c r="W49" s="130"/>
      <c r="X49" s="130"/>
      <c r="Y49" s="82"/>
      <c r="Z49" s="82"/>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row>
    <row r="50" spans="1:58" ht="20.25" customHeight="1" x14ac:dyDescent="0.2">
      <c r="A50" s="90"/>
      <c r="B50" s="82"/>
      <c r="C50" s="619">
        <f>P40</f>
        <v>3</v>
      </c>
      <c r="D50" s="620"/>
      <c r="E50" s="620"/>
      <c r="F50" s="621"/>
      <c r="G50" s="128" t="s">
        <v>163</v>
      </c>
      <c r="H50" s="622">
        <f>M45</f>
        <v>0.5</v>
      </c>
      <c r="I50" s="623"/>
      <c r="J50" s="623"/>
      <c r="K50" s="624"/>
      <c r="L50" s="128" t="s">
        <v>158</v>
      </c>
      <c r="M50" s="625">
        <f>ROUNDDOWN(C50+H50,1)</f>
        <v>3.5</v>
      </c>
      <c r="N50" s="626"/>
      <c r="O50" s="626"/>
      <c r="P50" s="627"/>
      <c r="Q50" s="82"/>
      <c r="R50" s="82"/>
      <c r="S50" s="82"/>
      <c r="T50" s="82"/>
      <c r="U50" s="82"/>
      <c r="V50" s="129"/>
      <c r="W50" s="130"/>
      <c r="X50" s="130"/>
      <c r="Y50" s="82"/>
      <c r="Z50" s="82"/>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row>
    <row r="51" spans="1:58" ht="20.25" customHeight="1" x14ac:dyDescent="0.2">
      <c r="A51" s="90"/>
      <c r="B51" s="82"/>
      <c r="C51" s="82"/>
      <c r="D51" s="82"/>
      <c r="E51" s="82"/>
      <c r="F51" s="82"/>
      <c r="G51" s="82"/>
      <c r="H51" s="82"/>
      <c r="I51" s="82"/>
      <c r="J51" s="82"/>
      <c r="K51" s="82"/>
      <c r="L51" s="82"/>
      <c r="M51" s="82"/>
      <c r="N51" s="89"/>
      <c r="O51" s="82"/>
      <c r="P51" s="82"/>
      <c r="Q51" s="82"/>
      <c r="R51" s="82"/>
      <c r="S51" s="82"/>
      <c r="T51" s="82"/>
      <c r="U51" s="82"/>
      <c r="V51" s="129"/>
      <c r="W51" s="130"/>
      <c r="X51" s="130"/>
      <c r="Y51" s="82"/>
      <c r="Z51" s="82"/>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row>
    <row r="52" spans="1:58" ht="20.25" customHeight="1" x14ac:dyDescent="0.2">
      <c r="C52" s="131"/>
      <c r="D52" s="131"/>
      <c r="T52" s="131"/>
      <c r="AJ52" s="132"/>
      <c r="AK52" s="133"/>
      <c r="AL52" s="133"/>
      <c r="BE52" s="133"/>
    </row>
    <row r="53" spans="1:58" ht="20.25" customHeight="1" x14ac:dyDescent="0.2">
      <c r="C53" s="131"/>
      <c r="D53" s="131"/>
      <c r="U53" s="131"/>
      <c r="AK53" s="132"/>
      <c r="AL53" s="133"/>
      <c r="AM53" s="133"/>
      <c r="BF53" s="133"/>
    </row>
    <row r="54" spans="1:58" ht="20.25" customHeight="1" x14ac:dyDescent="0.2">
      <c r="D54" s="131"/>
      <c r="U54" s="131"/>
      <c r="AK54" s="132"/>
      <c r="AL54" s="133"/>
      <c r="AM54" s="133"/>
      <c r="BF54" s="133"/>
    </row>
    <row r="55" spans="1:58" ht="20.25" customHeight="1" x14ac:dyDescent="0.2">
      <c r="C55" s="131"/>
      <c r="D55" s="131"/>
      <c r="U55" s="131"/>
      <c r="AK55" s="132"/>
      <c r="AL55" s="133"/>
      <c r="AM55" s="133"/>
      <c r="BF55" s="133"/>
    </row>
    <row r="56" spans="1:58" ht="20.25" customHeight="1" x14ac:dyDescent="0.2">
      <c r="C56" s="132"/>
      <c r="D56" s="132"/>
      <c r="E56" s="132"/>
      <c r="F56" s="132"/>
      <c r="G56" s="132"/>
      <c r="H56" s="132"/>
      <c r="I56" s="132"/>
      <c r="J56" s="132"/>
      <c r="K56" s="132"/>
      <c r="L56" s="132"/>
      <c r="M56" s="132"/>
      <c r="N56" s="132"/>
      <c r="O56" s="132"/>
      <c r="P56" s="132"/>
      <c r="Q56" s="132"/>
      <c r="R56" s="132"/>
      <c r="S56" s="132"/>
      <c r="T56" s="132"/>
      <c r="U56" s="133"/>
      <c r="V56" s="133"/>
      <c r="W56" s="132"/>
      <c r="X56" s="132"/>
      <c r="Y56" s="132"/>
      <c r="Z56" s="132"/>
      <c r="AA56" s="132"/>
      <c r="AB56" s="132"/>
      <c r="AC56" s="132"/>
      <c r="AD56" s="132"/>
      <c r="AE56" s="132"/>
      <c r="AF56" s="132"/>
      <c r="AG56" s="132"/>
      <c r="AH56" s="132"/>
      <c r="AI56" s="132"/>
      <c r="AJ56" s="132"/>
      <c r="AK56" s="132"/>
      <c r="AL56" s="133"/>
      <c r="AM56" s="133"/>
      <c r="BF56" s="133"/>
    </row>
    <row r="57" spans="1:58" ht="20.25" customHeight="1" x14ac:dyDescent="0.2">
      <c r="C57" s="132"/>
      <c r="D57" s="132"/>
      <c r="E57" s="132"/>
      <c r="F57" s="132"/>
      <c r="G57" s="132"/>
      <c r="H57" s="132"/>
      <c r="I57" s="132"/>
      <c r="J57" s="132"/>
      <c r="K57" s="132"/>
      <c r="L57" s="132"/>
      <c r="M57" s="132"/>
      <c r="N57" s="132"/>
      <c r="O57" s="132"/>
      <c r="P57" s="132"/>
      <c r="Q57" s="132"/>
      <c r="R57" s="132"/>
      <c r="S57" s="132"/>
      <c r="T57" s="132"/>
      <c r="U57" s="133"/>
      <c r="V57" s="133"/>
      <c r="W57" s="132"/>
      <c r="X57" s="132"/>
      <c r="Y57" s="132"/>
      <c r="Z57" s="132"/>
      <c r="AA57" s="132"/>
      <c r="AB57" s="132"/>
      <c r="AC57" s="132"/>
      <c r="AD57" s="132"/>
      <c r="AE57" s="132"/>
      <c r="AF57" s="132"/>
      <c r="AG57" s="132"/>
      <c r="AH57" s="132"/>
      <c r="AI57" s="132"/>
      <c r="AJ57" s="132"/>
      <c r="AK57" s="132"/>
      <c r="AL57" s="133"/>
      <c r="AM57" s="133"/>
      <c r="BF57" s="133"/>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8"/>
  <conditionalFormatting sqref="P14:AX31">
    <cfRule type="expression" dxfId="6" priority="3">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allowBlank="1" showInputMessage="1" showErrorMessage="1" error="入力可能範囲　32～40" sqref="AZ6" xr:uid="{9E517881-B2DD-4376-83A1-DA83E052EE9C}"/>
    <dataValidation type="list" allowBlank="1" showInputMessage="1" sqref="E14:F31" xr:uid="{CD6EA6B0-A44D-4B59-930A-CB0871D27F34}">
      <formula1>"A, B, C, D"</formula1>
    </dataValidation>
    <dataValidation type="list" allowBlank="1" showInputMessage="1" showErrorMessage="1" sqref="AZ4:BC4" xr:uid="{188C1917-B6B2-4FAA-A053-8FD3C2CBE6BF}">
      <formula1>"予定,実績,予定・実績"</formula1>
    </dataValidation>
    <dataValidation type="list" errorStyle="warning" allowBlank="1" showInputMessage="1" error="リストにない場合のみ、入力してください。" sqref="G14:K31" xr:uid="{1FA761B5-B438-40D1-B867-491441C857D4}">
      <formula1>INDIRECT(C14)</formula1>
    </dataValidation>
    <dataValidation type="list" allowBlank="1" showInputMessage="1" sqref="C14:D31" xr:uid="{74BA9A0A-43AA-4DC8-8071-F9B378B55C22}">
      <formula1>職種</formula1>
    </dataValidation>
    <dataValidation type="decimal" allowBlank="1" showInputMessage="1" showErrorMessage="1" error="入力可能範囲　32～40" sqref="AV5" xr:uid="{A72C8D9F-0755-43E7-9467-E503C80B5C73}">
      <formula1>32</formula1>
      <formula2>40</formula2>
    </dataValidation>
    <dataValidation type="list" allowBlank="1" showInputMessage="1" showErrorMessage="1" sqref="J42:K42" xr:uid="{2F8E0280-BE77-48E3-9FF9-62D0ECC92CBD}">
      <formula1>"週,暦月"</formula1>
    </dataValidation>
    <dataValidation type="list" allowBlank="1" showInputMessage="1" showErrorMessage="1" sqref="AZ3" xr:uid="{CD3B47CA-6741-4918-AEE2-E952F8FA4308}">
      <formula1>"４週,暦月"</formula1>
    </dataValidation>
  </dataValidations>
  <printOptions horizontalCentered="1"/>
  <pageMargins left="0.19685039370078741" right="0.19685039370078741" top="0.51181102362204722" bottom="0.19685039370078741" header="0.47244094488188981" footer="0.19685039370078741"/>
  <pageSetup paperSize="9" scale="42"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12BFCF33-D819-4404-AD54-3F518788BDF4}">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B720-CAA2-4674-9854-38C36F87991D}">
  <sheetPr>
    <tabColor rgb="FFFFC000"/>
    <pageSetUpPr fitToPage="1"/>
  </sheetPr>
  <dimension ref="B1:BF57"/>
  <sheetViews>
    <sheetView showGridLines="0" view="pageBreakPreview" topLeftCell="A4" zoomScaleNormal="55" zoomScaleSheetLayoutView="100" workbookViewId="0"/>
  </sheetViews>
  <sheetFormatPr defaultColWidth="5" defaultRowHeight="20.25" customHeight="1" x14ac:dyDescent="0.2"/>
  <cols>
    <col min="1" max="1" width="1.5546875" style="90" customWidth="1"/>
    <col min="2" max="56" width="6.21875" style="90" customWidth="1"/>
    <col min="57" max="16384" width="5" style="90"/>
  </cols>
  <sheetData>
    <row r="1" spans="2:57" s="59" customFormat="1" ht="20.25" customHeight="1" x14ac:dyDescent="0.2">
      <c r="C1" s="60" t="s">
        <v>84</v>
      </c>
      <c r="D1" s="60"/>
      <c r="G1" s="61" t="s">
        <v>85</v>
      </c>
      <c r="J1" s="60"/>
      <c r="K1" s="60"/>
      <c r="L1" s="60"/>
      <c r="M1" s="60"/>
      <c r="AK1" s="62" t="s">
        <v>86</v>
      </c>
      <c r="AL1" s="62" t="s">
        <v>87</v>
      </c>
      <c r="AM1" s="731" t="s">
        <v>88</v>
      </c>
      <c r="AN1" s="731"/>
      <c r="AO1" s="731"/>
      <c r="AP1" s="731"/>
      <c r="AQ1" s="731"/>
      <c r="AR1" s="731"/>
      <c r="AS1" s="731"/>
      <c r="AT1" s="731"/>
      <c r="AU1" s="731"/>
      <c r="AV1" s="731"/>
      <c r="AW1" s="731"/>
      <c r="AX1" s="731"/>
      <c r="AY1" s="731"/>
      <c r="AZ1" s="731"/>
      <c r="BA1" s="731"/>
      <c r="BB1" s="63" t="s">
        <v>89</v>
      </c>
    </row>
    <row r="2" spans="2:57" s="65" customFormat="1" ht="20.25" customHeight="1" x14ac:dyDescent="0.2">
      <c r="D2" s="61"/>
      <c r="H2" s="61"/>
      <c r="I2" s="62"/>
      <c r="J2" s="62"/>
      <c r="K2" s="62"/>
      <c r="L2" s="62"/>
      <c r="M2" s="62"/>
      <c r="T2" s="62" t="s">
        <v>90</v>
      </c>
      <c r="U2" s="732">
        <v>6</v>
      </c>
      <c r="V2" s="732"/>
      <c r="W2" s="62" t="s">
        <v>87</v>
      </c>
      <c r="X2" s="733">
        <f>IF(U2=0,"",YEAR(DATE(2018+U2,1,1)))</f>
        <v>2024</v>
      </c>
      <c r="Y2" s="733"/>
      <c r="Z2" s="65" t="s">
        <v>91</v>
      </c>
      <c r="AA2" s="65" t="s">
        <v>92</v>
      </c>
      <c r="AB2" s="732">
        <v>4</v>
      </c>
      <c r="AC2" s="732"/>
      <c r="AD2" s="65" t="s">
        <v>93</v>
      </c>
      <c r="AJ2" s="63"/>
      <c r="AK2" s="62" t="s">
        <v>94</v>
      </c>
      <c r="AL2" s="62" t="s">
        <v>87</v>
      </c>
      <c r="AM2" s="732"/>
      <c r="AN2" s="732"/>
      <c r="AO2" s="732"/>
      <c r="AP2" s="732"/>
      <c r="AQ2" s="732"/>
      <c r="AR2" s="732"/>
      <c r="AS2" s="732"/>
      <c r="AT2" s="732"/>
      <c r="AU2" s="732"/>
      <c r="AV2" s="732"/>
      <c r="AW2" s="732"/>
      <c r="AX2" s="732"/>
      <c r="AY2" s="732"/>
      <c r="AZ2" s="732"/>
      <c r="BA2" s="732"/>
      <c r="BB2" s="63" t="s">
        <v>89</v>
      </c>
      <c r="BC2" s="62"/>
      <c r="BD2" s="62"/>
      <c r="BE2" s="62"/>
    </row>
    <row r="3" spans="2:57" s="65" customFormat="1" ht="20.25" customHeight="1" x14ac:dyDescent="0.2">
      <c r="D3" s="61"/>
      <c r="H3" s="61"/>
      <c r="I3" s="62"/>
      <c r="J3" s="62"/>
      <c r="K3" s="62"/>
      <c r="L3" s="62"/>
      <c r="M3" s="62"/>
      <c r="T3" s="68"/>
      <c r="U3" s="69"/>
      <c r="V3" s="69"/>
      <c r="W3" s="70"/>
      <c r="X3" s="69"/>
      <c r="Y3" s="69"/>
      <c r="Z3" s="71"/>
      <c r="AA3" s="71"/>
      <c r="AB3" s="69"/>
      <c r="AC3" s="69"/>
      <c r="AD3" s="72"/>
      <c r="AJ3" s="63"/>
      <c r="AK3" s="62"/>
      <c r="AL3" s="62"/>
      <c r="AM3" s="73"/>
      <c r="AN3" s="73"/>
      <c r="AO3" s="73"/>
      <c r="AP3" s="73"/>
      <c r="AQ3" s="73"/>
      <c r="AR3" s="73"/>
      <c r="AS3" s="73"/>
      <c r="AT3" s="73"/>
      <c r="AU3" s="73"/>
      <c r="AV3" s="73"/>
      <c r="AW3" s="73"/>
      <c r="AX3" s="73"/>
      <c r="AY3" s="74" t="s">
        <v>96</v>
      </c>
      <c r="AZ3" s="734" t="s">
        <v>97</v>
      </c>
      <c r="BA3" s="734"/>
      <c r="BB3" s="734"/>
      <c r="BC3" s="734"/>
      <c r="BD3" s="62"/>
      <c r="BE3" s="62"/>
    </row>
    <row r="4" spans="2:57" s="65" customFormat="1" ht="20.25" customHeight="1" x14ac:dyDescent="0.2">
      <c r="B4" s="75"/>
      <c r="C4" s="75"/>
      <c r="D4" s="75"/>
      <c r="E4" s="75"/>
      <c r="F4" s="75"/>
      <c r="G4" s="75"/>
      <c r="H4" s="75"/>
      <c r="I4" s="75"/>
      <c r="J4" s="76"/>
      <c r="K4" s="77"/>
      <c r="L4" s="77"/>
      <c r="M4" s="77"/>
      <c r="N4" s="77"/>
      <c r="O4" s="77"/>
      <c r="P4" s="78"/>
      <c r="Q4" s="77"/>
      <c r="R4" s="77"/>
      <c r="Z4" s="71"/>
      <c r="AA4" s="71"/>
      <c r="AB4" s="69"/>
      <c r="AC4" s="69"/>
      <c r="AD4" s="72"/>
      <c r="AJ4" s="63"/>
      <c r="AK4" s="62"/>
      <c r="AL4" s="62"/>
      <c r="AM4" s="73"/>
      <c r="AN4" s="73"/>
      <c r="AO4" s="73"/>
      <c r="AP4" s="73"/>
      <c r="AQ4" s="73"/>
      <c r="AR4" s="73"/>
      <c r="AS4" s="73"/>
      <c r="AT4" s="73"/>
      <c r="AU4" s="73"/>
      <c r="AV4" s="73"/>
      <c r="AW4" s="73"/>
      <c r="AX4" s="73"/>
      <c r="AY4" s="74" t="s">
        <v>98</v>
      </c>
      <c r="AZ4" s="734" t="s">
        <v>99</v>
      </c>
      <c r="BA4" s="734"/>
      <c r="BB4" s="734"/>
      <c r="BC4" s="734"/>
      <c r="BD4" s="62"/>
      <c r="BE4" s="62"/>
    </row>
    <row r="5" spans="2:57" s="65" customFormat="1" ht="20.25" customHeight="1" x14ac:dyDescent="0.2">
      <c r="B5" s="79"/>
      <c r="C5" s="79"/>
      <c r="D5" s="79"/>
      <c r="E5" s="79"/>
      <c r="F5" s="79"/>
      <c r="G5" s="79"/>
      <c r="H5" s="79"/>
      <c r="I5" s="79"/>
      <c r="J5" s="77"/>
      <c r="K5" s="80"/>
      <c r="L5" s="81"/>
      <c r="M5" s="81"/>
      <c r="N5" s="81"/>
      <c r="O5" s="81"/>
      <c r="P5" s="79"/>
      <c r="Q5" s="75"/>
      <c r="R5" s="75"/>
      <c r="S5" s="59"/>
      <c r="Z5" s="71"/>
      <c r="AA5" s="71"/>
      <c r="AB5" s="69"/>
      <c r="AC5" s="69"/>
      <c r="AD5" s="59"/>
      <c r="AE5" s="59"/>
      <c r="AF5" s="59"/>
      <c r="AG5" s="59"/>
      <c r="AJ5" s="59" t="s">
        <v>100</v>
      </c>
      <c r="AK5" s="59"/>
      <c r="AL5" s="59"/>
      <c r="AM5" s="59"/>
      <c r="AN5" s="59"/>
      <c r="AO5" s="59"/>
      <c r="AP5" s="59"/>
      <c r="AQ5" s="59"/>
      <c r="AR5" s="75"/>
      <c r="AS5" s="75"/>
      <c r="AT5" s="82"/>
      <c r="AU5" s="59"/>
      <c r="AV5" s="697">
        <v>40</v>
      </c>
      <c r="AW5" s="698"/>
      <c r="AX5" s="82" t="s">
        <v>101</v>
      </c>
      <c r="AY5" s="59"/>
      <c r="AZ5" s="697">
        <v>160</v>
      </c>
      <c r="BA5" s="698"/>
      <c r="BB5" s="82" t="s">
        <v>102</v>
      </c>
      <c r="BC5" s="59"/>
      <c r="BE5" s="62"/>
    </row>
    <row r="6" spans="2:57" s="65" customFormat="1" ht="20.25" customHeight="1" x14ac:dyDescent="0.2">
      <c r="B6" s="79"/>
      <c r="C6" s="79"/>
      <c r="D6" s="79"/>
      <c r="E6" s="79"/>
      <c r="F6" s="79"/>
      <c r="G6" s="79"/>
      <c r="H6" s="79"/>
      <c r="I6" s="79"/>
      <c r="J6" s="77"/>
      <c r="K6" s="80"/>
      <c r="L6" s="81"/>
      <c r="M6" s="81"/>
      <c r="N6" s="81"/>
      <c r="O6" s="81"/>
      <c r="P6" s="79"/>
      <c r="Q6" s="75"/>
      <c r="R6" s="75"/>
      <c r="S6" s="59"/>
      <c r="Z6" s="71"/>
      <c r="AA6" s="71"/>
      <c r="AB6" s="69"/>
      <c r="AC6" s="69"/>
      <c r="AD6" s="59"/>
      <c r="AE6" s="59"/>
      <c r="AF6" s="59"/>
      <c r="AG6" s="59"/>
      <c r="AJ6" s="59"/>
      <c r="AK6" s="59"/>
      <c r="AL6" s="59"/>
      <c r="AM6" s="59"/>
      <c r="AN6" s="59"/>
      <c r="AO6" s="59"/>
      <c r="AP6" s="59"/>
      <c r="AQ6" s="59" t="s">
        <v>103</v>
      </c>
      <c r="AR6" s="59"/>
      <c r="AS6" s="83"/>
      <c r="AT6" s="83"/>
      <c r="AU6" s="83"/>
      <c r="AV6" s="59"/>
      <c r="AW6" s="59"/>
      <c r="AX6" s="84"/>
      <c r="AY6" s="59"/>
      <c r="AZ6" s="697">
        <v>100</v>
      </c>
      <c r="BA6" s="698"/>
      <c r="BB6" s="82" t="s">
        <v>104</v>
      </c>
      <c r="BC6" s="59"/>
      <c r="BE6" s="62"/>
    </row>
    <row r="7" spans="2:57" s="65" customFormat="1" ht="20.25" customHeight="1" x14ac:dyDescent="0.2">
      <c r="B7" s="79"/>
      <c r="C7" s="79"/>
      <c r="D7" s="79"/>
      <c r="E7" s="79"/>
      <c r="F7" s="79"/>
      <c r="G7" s="79"/>
      <c r="H7" s="79"/>
      <c r="I7" s="79"/>
      <c r="J7" s="79"/>
      <c r="K7" s="85"/>
      <c r="L7" s="85"/>
      <c r="M7" s="85"/>
      <c r="N7" s="79"/>
      <c r="O7" s="86"/>
      <c r="P7" s="87"/>
      <c r="Q7" s="87"/>
      <c r="R7" s="88"/>
      <c r="S7" s="83"/>
      <c r="Z7" s="71"/>
      <c r="AA7" s="71"/>
      <c r="AB7" s="69"/>
      <c r="AC7" s="69"/>
      <c r="AD7" s="82"/>
      <c r="AE7" s="59"/>
      <c r="AF7" s="59"/>
      <c r="AG7" s="59"/>
      <c r="AL7" s="59"/>
      <c r="AM7" s="59"/>
      <c r="AN7" s="89"/>
      <c r="AO7" s="84"/>
      <c r="AP7" s="84"/>
      <c r="AQ7" s="83"/>
      <c r="AR7" s="83"/>
      <c r="AS7" s="83"/>
      <c r="AT7" s="83"/>
      <c r="AU7" s="83"/>
      <c r="AV7" s="83"/>
      <c r="AW7" s="59" t="s">
        <v>105</v>
      </c>
      <c r="AX7" s="59"/>
      <c r="AY7" s="59"/>
      <c r="AZ7" s="699">
        <f>DAY(EOMONTH(DATE(X2,AB2,1),0))</f>
        <v>30</v>
      </c>
      <c r="BA7" s="700"/>
      <c r="BB7" s="82" t="s">
        <v>106</v>
      </c>
      <c r="BE7" s="62"/>
    </row>
    <row r="8" spans="2:57" ht="5.0999999999999996" customHeight="1" thickBot="1" x14ac:dyDescent="0.25">
      <c r="C8" s="91"/>
      <c r="D8" s="91"/>
      <c r="S8" s="91"/>
      <c r="AJ8" s="91"/>
      <c r="BC8" s="92"/>
      <c r="BD8" s="92"/>
      <c r="BE8" s="92"/>
    </row>
    <row r="9" spans="2:57" ht="20.25" customHeight="1" thickBot="1" x14ac:dyDescent="0.25">
      <c r="B9" s="701" t="s">
        <v>107</v>
      </c>
      <c r="C9" s="704" t="s">
        <v>108</v>
      </c>
      <c r="D9" s="705"/>
      <c r="E9" s="710" t="s">
        <v>109</v>
      </c>
      <c r="F9" s="705"/>
      <c r="G9" s="710" t="s">
        <v>110</v>
      </c>
      <c r="H9" s="704"/>
      <c r="I9" s="704"/>
      <c r="J9" s="704"/>
      <c r="K9" s="705"/>
      <c r="L9" s="710" t="s">
        <v>111</v>
      </c>
      <c r="M9" s="704"/>
      <c r="N9" s="704"/>
      <c r="O9" s="713"/>
      <c r="P9" s="716" t="s">
        <v>112</v>
      </c>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8" t="str">
        <f>IF(AZ3="４週","(10)1～4週目の勤務時間数合計","(10)1か月の勤務時間数合計")</f>
        <v>(10)1～4週目の勤務時間数合計</v>
      </c>
      <c r="AV9" s="719"/>
      <c r="AW9" s="718" t="s">
        <v>113</v>
      </c>
      <c r="AX9" s="719"/>
      <c r="AY9" s="726" t="s">
        <v>114</v>
      </c>
      <c r="AZ9" s="726"/>
      <c r="BA9" s="726"/>
      <c r="BB9" s="726"/>
      <c r="BC9" s="726"/>
      <c r="BD9" s="726"/>
    </row>
    <row r="10" spans="2:57" ht="20.25" customHeight="1" thickBot="1" x14ac:dyDescent="0.25">
      <c r="B10" s="702"/>
      <c r="C10" s="706"/>
      <c r="D10" s="707"/>
      <c r="E10" s="711"/>
      <c r="F10" s="707"/>
      <c r="G10" s="711"/>
      <c r="H10" s="706"/>
      <c r="I10" s="706"/>
      <c r="J10" s="706"/>
      <c r="K10" s="707"/>
      <c r="L10" s="711"/>
      <c r="M10" s="706"/>
      <c r="N10" s="706"/>
      <c r="O10" s="714"/>
      <c r="P10" s="728" t="s">
        <v>115</v>
      </c>
      <c r="Q10" s="729"/>
      <c r="R10" s="729"/>
      <c r="S10" s="729"/>
      <c r="T10" s="729"/>
      <c r="U10" s="729"/>
      <c r="V10" s="730"/>
      <c r="W10" s="728" t="s">
        <v>116</v>
      </c>
      <c r="X10" s="729"/>
      <c r="Y10" s="729"/>
      <c r="Z10" s="729"/>
      <c r="AA10" s="729"/>
      <c r="AB10" s="729"/>
      <c r="AC10" s="730"/>
      <c r="AD10" s="728" t="s">
        <v>117</v>
      </c>
      <c r="AE10" s="729"/>
      <c r="AF10" s="729"/>
      <c r="AG10" s="729"/>
      <c r="AH10" s="729"/>
      <c r="AI10" s="729"/>
      <c r="AJ10" s="730"/>
      <c r="AK10" s="728" t="s">
        <v>118</v>
      </c>
      <c r="AL10" s="729"/>
      <c r="AM10" s="729"/>
      <c r="AN10" s="729"/>
      <c r="AO10" s="729"/>
      <c r="AP10" s="729"/>
      <c r="AQ10" s="730"/>
      <c r="AR10" s="728" t="s">
        <v>119</v>
      </c>
      <c r="AS10" s="729"/>
      <c r="AT10" s="730"/>
      <c r="AU10" s="720"/>
      <c r="AV10" s="721"/>
      <c r="AW10" s="720"/>
      <c r="AX10" s="721"/>
      <c r="AY10" s="726"/>
      <c r="AZ10" s="726"/>
      <c r="BA10" s="726"/>
      <c r="BB10" s="726"/>
      <c r="BC10" s="726"/>
      <c r="BD10" s="726"/>
    </row>
    <row r="11" spans="2:57" ht="20.25" customHeight="1" thickBot="1" x14ac:dyDescent="0.25">
      <c r="B11" s="702"/>
      <c r="C11" s="706"/>
      <c r="D11" s="707"/>
      <c r="E11" s="711"/>
      <c r="F11" s="707"/>
      <c r="G11" s="711"/>
      <c r="H11" s="706"/>
      <c r="I11" s="706"/>
      <c r="J11" s="706"/>
      <c r="K11" s="707"/>
      <c r="L11" s="711"/>
      <c r="M11" s="706"/>
      <c r="N11" s="706"/>
      <c r="O11" s="714"/>
      <c r="P11" s="95">
        <f>DAY(DATE($X$2,$AB$2,1))</f>
        <v>1</v>
      </c>
      <c r="Q11" s="96">
        <f>DAY(DATE($X$2,$AB$2,2))</f>
        <v>2</v>
      </c>
      <c r="R11" s="96">
        <f>DAY(DATE($X$2,$AB$2,3))</f>
        <v>3</v>
      </c>
      <c r="S11" s="96">
        <f>DAY(DATE($X$2,$AB$2,4))</f>
        <v>4</v>
      </c>
      <c r="T11" s="96">
        <f>DAY(DATE($X$2,$AB$2,5))</f>
        <v>5</v>
      </c>
      <c r="U11" s="96">
        <f>DAY(DATE($X$2,$AB$2,6))</f>
        <v>6</v>
      </c>
      <c r="V11" s="97">
        <f>DAY(DATE($X$2,$AB$2,7))</f>
        <v>7</v>
      </c>
      <c r="W11" s="95">
        <f>DAY(DATE($X$2,$AB$2,8))</f>
        <v>8</v>
      </c>
      <c r="X11" s="96">
        <f>DAY(DATE($X$2,$AB$2,9))</f>
        <v>9</v>
      </c>
      <c r="Y11" s="96">
        <f>DAY(DATE($X$2,$AB$2,10))</f>
        <v>10</v>
      </c>
      <c r="Z11" s="96">
        <f>DAY(DATE($X$2,$AB$2,11))</f>
        <v>11</v>
      </c>
      <c r="AA11" s="96">
        <f>DAY(DATE($X$2,$AB$2,12))</f>
        <v>12</v>
      </c>
      <c r="AB11" s="96">
        <f>DAY(DATE($X$2,$AB$2,13))</f>
        <v>13</v>
      </c>
      <c r="AC11" s="97">
        <f>DAY(DATE($X$2,$AB$2,14))</f>
        <v>14</v>
      </c>
      <c r="AD11" s="95">
        <f>DAY(DATE($X$2,$AB$2,15))</f>
        <v>15</v>
      </c>
      <c r="AE11" s="96">
        <f>DAY(DATE($X$2,$AB$2,16))</f>
        <v>16</v>
      </c>
      <c r="AF11" s="96">
        <f>DAY(DATE($X$2,$AB$2,17))</f>
        <v>17</v>
      </c>
      <c r="AG11" s="96">
        <f>DAY(DATE($X$2,$AB$2,18))</f>
        <v>18</v>
      </c>
      <c r="AH11" s="96">
        <f>DAY(DATE($X$2,$AB$2,19))</f>
        <v>19</v>
      </c>
      <c r="AI11" s="96">
        <f>DAY(DATE($X$2,$AB$2,20))</f>
        <v>20</v>
      </c>
      <c r="AJ11" s="97">
        <f>DAY(DATE($X$2,$AB$2,21))</f>
        <v>21</v>
      </c>
      <c r="AK11" s="95">
        <f>DAY(DATE($X$2,$AB$2,22))</f>
        <v>22</v>
      </c>
      <c r="AL11" s="96">
        <f>DAY(DATE($X$2,$AB$2,23))</f>
        <v>23</v>
      </c>
      <c r="AM11" s="96">
        <f>DAY(DATE($X$2,$AB$2,24))</f>
        <v>24</v>
      </c>
      <c r="AN11" s="96">
        <f>DAY(DATE($X$2,$AB$2,25))</f>
        <v>25</v>
      </c>
      <c r="AO11" s="96">
        <f>DAY(DATE($X$2,$AB$2,26))</f>
        <v>26</v>
      </c>
      <c r="AP11" s="96">
        <f>DAY(DATE($X$2,$AB$2,27))</f>
        <v>27</v>
      </c>
      <c r="AQ11" s="97">
        <f>DAY(DATE($X$2,$AB$2,28))</f>
        <v>28</v>
      </c>
      <c r="AR11" s="95" t="str">
        <f>IF(AZ3="暦月",IF(DAY(DATE($X$2,$AB$2,29))=29,29,""),"")</f>
        <v/>
      </c>
      <c r="AS11" s="96" t="str">
        <f>IF(AZ3="暦月",IF(DAY(DATE($X$2,$AB$2,30))=30,30,""),"")</f>
        <v/>
      </c>
      <c r="AT11" s="134" t="str">
        <f>IF(AZ3="暦月",IF(DAY(DATE($X$2,$AB$2,31))=31,31,""),"")</f>
        <v/>
      </c>
      <c r="AU11" s="720"/>
      <c r="AV11" s="721"/>
      <c r="AW11" s="720"/>
      <c r="AX11" s="721"/>
      <c r="AY11" s="726"/>
      <c r="AZ11" s="726"/>
      <c r="BA11" s="726"/>
      <c r="BB11" s="726"/>
      <c r="BC11" s="726"/>
      <c r="BD11" s="726"/>
    </row>
    <row r="12" spans="2:57" ht="20.25" hidden="1" customHeight="1" thickBot="1" x14ac:dyDescent="0.25">
      <c r="B12" s="702"/>
      <c r="C12" s="706"/>
      <c r="D12" s="707"/>
      <c r="E12" s="711"/>
      <c r="F12" s="707"/>
      <c r="G12" s="711"/>
      <c r="H12" s="706"/>
      <c r="I12" s="706"/>
      <c r="J12" s="706"/>
      <c r="K12" s="707"/>
      <c r="L12" s="711"/>
      <c r="M12" s="706"/>
      <c r="N12" s="706"/>
      <c r="O12" s="714"/>
      <c r="P12" s="95">
        <f>WEEKDAY(DATE($X$2,$AB$2,1))</f>
        <v>2</v>
      </c>
      <c r="Q12" s="96">
        <f>WEEKDAY(DATE($X$2,$AB$2,2))</f>
        <v>3</v>
      </c>
      <c r="R12" s="96">
        <f>WEEKDAY(DATE($X$2,$AB$2,3))</f>
        <v>4</v>
      </c>
      <c r="S12" s="96">
        <f>WEEKDAY(DATE($X$2,$AB$2,4))</f>
        <v>5</v>
      </c>
      <c r="T12" s="96">
        <f>WEEKDAY(DATE($X$2,$AB$2,5))</f>
        <v>6</v>
      </c>
      <c r="U12" s="96">
        <f>WEEKDAY(DATE($X$2,$AB$2,6))</f>
        <v>7</v>
      </c>
      <c r="V12" s="97">
        <f>WEEKDAY(DATE($X$2,$AB$2,7))</f>
        <v>1</v>
      </c>
      <c r="W12" s="95">
        <f>WEEKDAY(DATE($X$2,$AB$2,8))</f>
        <v>2</v>
      </c>
      <c r="X12" s="96">
        <f>WEEKDAY(DATE($X$2,$AB$2,9))</f>
        <v>3</v>
      </c>
      <c r="Y12" s="96">
        <f>WEEKDAY(DATE($X$2,$AB$2,10))</f>
        <v>4</v>
      </c>
      <c r="Z12" s="96">
        <f>WEEKDAY(DATE($X$2,$AB$2,11))</f>
        <v>5</v>
      </c>
      <c r="AA12" s="96">
        <f>WEEKDAY(DATE($X$2,$AB$2,12))</f>
        <v>6</v>
      </c>
      <c r="AB12" s="96">
        <f>WEEKDAY(DATE($X$2,$AB$2,13))</f>
        <v>7</v>
      </c>
      <c r="AC12" s="97">
        <f>WEEKDAY(DATE($X$2,$AB$2,14))</f>
        <v>1</v>
      </c>
      <c r="AD12" s="95">
        <f>WEEKDAY(DATE($X$2,$AB$2,15))</f>
        <v>2</v>
      </c>
      <c r="AE12" s="96">
        <f>WEEKDAY(DATE($X$2,$AB$2,16))</f>
        <v>3</v>
      </c>
      <c r="AF12" s="96">
        <f>WEEKDAY(DATE($X$2,$AB$2,17))</f>
        <v>4</v>
      </c>
      <c r="AG12" s="96">
        <f>WEEKDAY(DATE($X$2,$AB$2,18))</f>
        <v>5</v>
      </c>
      <c r="AH12" s="96">
        <f>WEEKDAY(DATE($X$2,$AB$2,19))</f>
        <v>6</v>
      </c>
      <c r="AI12" s="96">
        <f>WEEKDAY(DATE($X$2,$AB$2,20))</f>
        <v>7</v>
      </c>
      <c r="AJ12" s="97">
        <f>WEEKDAY(DATE($X$2,$AB$2,21))</f>
        <v>1</v>
      </c>
      <c r="AK12" s="95">
        <f>WEEKDAY(DATE($X$2,$AB$2,22))</f>
        <v>2</v>
      </c>
      <c r="AL12" s="96">
        <f>WEEKDAY(DATE($X$2,$AB$2,23))</f>
        <v>3</v>
      </c>
      <c r="AM12" s="96">
        <f>WEEKDAY(DATE($X$2,$AB$2,24))</f>
        <v>4</v>
      </c>
      <c r="AN12" s="96">
        <f>WEEKDAY(DATE($X$2,$AB$2,25))</f>
        <v>5</v>
      </c>
      <c r="AO12" s="96">
        <f>WEEKDAY(DATE($X$2,$AB$2,26))</f>
        <v>6</v>
      </c>
      <c r="AP12" s="96">
        <f>WEEKDAY(DATE($X$2,$AB$2,27))</f>
        <v>7</v>
      </c>
      <c r="AQ12" s="97">
        <f>WEEKDAY(DATE($X$2,$AB$2,28))</f>
        <v>1</v>
      </c>
      <c r="AR12" s="95">
        <f>IF(AR11=29,WEEKDAY(DATE($X$2,$AB$2,29)),0)</f>
        <v>0</v>
      </c>
      <c r="AS12" s="96">
        <f>IF(AS11=30,WEEKDAY(DATE($X$2,$AB$2,30)),0)</f>
        <v>0</v>
      </c>
      <c r="AT12" s="134">
        <f>IF(AT11=31,WEEKDAY(DATE($X$2,$AB$2,31)),0)</f>
        <v>0</v>
      </c>
      <c r="AU12" s="722"/>
      <c r="AV12" s="723"/>
      <c r="AW12" s="722"/>
      <c r="AX12" s="723"/>
      <c r="AY12" s="727"/>
      <c r="AZ12" s="727"/>
      <c r="BA12" s="727"/>
      <c r="BB12" s="727"/>
      <c r="BC12" s="727"/>
      <c r="BD12" s="727"/>
    </row>
    <row r="13" spans="2:57" ht="20.25" customHeight="1" thickBot="1" x14ac:dyDescent="0.25">
      <c r="B13" s="703"/>
      <c r="C13" s="708"/>
      <c r="D13" s="709"/>
      <c r="E13" s="712"/>
      <c r="F13" s="709"/>
      <c r="G13" s="712"/>
      <c r="H13" s="708"/>
      <c r="I13" s="708"/>
      <c r="J13" s="708"/>
      <c r="K13" s="709"/>
      <c r="L13" s="712"/>
      <c r="M13" s="708"/>
      <c r="N13" s="708"/>
      <c r="O13" s="715"/>
      <c r="P13" s="98" t="str">
        <f>IF(P12=1,"日",IF(P12=2,"月",IF(P12=3,"火",IF(P12=4,"水",IF(P12=5,"木",IF(P12=6,"金","土"))))))</f>
        <v>月</v>
      </c>
      <c r="Q13" s="99" t="str">
        <f t="shared" ref="Q13:AQ13" si="0">IF(Q12=1,"日",IF(Q12=2,"月",IF(Q12=3,"火",IF(Q12=4,"水",IF(Q12=5,"木",IF(Q12=6,"金","土"))))))</f>
        <v>火</v>
      </c>
      <c r="R13" s="99" t="str">
        <f t="shared" si="0"/>
        <v>水</v>
      </c>
      <c r="S13" s="99" t="str">
        <f t="shared" si="0"/>
        <v>木</v>
      </c>
      <c r="T13" s="99" t="str">
        <f t="shared" si="0"/>
        <v>金</v>
      </c>
      <c r="U13" s="99" t="str">
        <f t="shared" si="0"/>
        <v>土</v>
      </c>
      <c r="V13" s="100" t="str">
        <f t="shared" si="0"/>
        <v>日</v>
      </c>
      <c r="W13" s="98" t="str">
        <f t="shared" si="0"/>
        <v>月</v>
      </c>
      <c r="X13" s="99" t="str">
        <f t="shared" si="0"/>
        <v>火</v>
      </c>
      <c r="Y13" s="99" t="str">
        <f t="shared" si="0"/>
        <v>水</v>
      </c>
      <c r="Z13" s="99" t="str">
        <f t="shared" si="0"/>
        <v>木</v>
      </c>
      <c r="AA13" s="99" t="str">
        <f t="shared" si="0"/>
        <v>金</v>
      </c>
      <c r="AB13" s="99" t="str">
        <f t="shared" si="0"/>
        <v>土</v>
      </c>
      <c r="AC13" s="100" t="str">
        <f t="shared" si="0"/>
        <v>日</v>
      </c>
      <c r="AD13" s="98" t="str">
        <f t="shared" si="0"/>
        <v>月</v>
      </c>
      <c r="AE13" s="99" t="str">
        <f t="shared" si="0"/>
        <v>火</v>
      </c>
      <c r="AF13" s="99" t="str">
        <f t="shared" si="0"/>
        <v>水</v>
      </c>
      <c r="AG13" s="99" t="str">
        <f t="shared" si="0"/>
        <v>木</v>
      </c>
      <c r="AH13" s="99" t="str">
        <f t="shared" si="0"/>
        <v>金</v>
      </c>
      <c r="AI13" s="99" t="str">
        <f t="shared" si="0"/>
        <v>土</v>
      </c>
      <c r="AJ13" s="100" t="str">
        <f t="shared" si="0"/>
        <v>日</v>
      </c>
      <c r="AK13" s="98" t="str">
        <f t="shared" si="0"/>
        <v>月</v>
      </c>
      <c r="AL13" s="99" t="str">
        <f t="shared" si="0"/>
        <v>火</v>
      </c>
      <c r="AM13" s="99" t="str">
        <f t="shared" si="0"/>
        <v>水</v>
      </c>
      <c r="AN13" s="99" t="str">
        <f t="shared" si="0"/>
        <v>木</v>
      </c>
      <c r="AO13" s="99" t="str">
        <f t="shared" si="0"/>
        <v>金</v>
      </c>
      <c r="AP13" s="99" t="str">
        <f t="shared" si="0"/>
        <v>土</v>
      </c>
      <c r="AQ13" s="100" t="str">
        <f t="shared" si="0"/>
        <v>日</v>
      </c>
      <c r="AR13" s="99" t="str">
        <f>IF(AR12=1,"日",IF(AR12=2,"月",IF(AR12=3,"火",IF(AR12=4,"水",IF(AR12=5,"木",IF(AR12=6,"金",IF(AR12=0,"","土")))))))</f>
        <v/>
      </c>
      <c r="AS13" s="99" t="str">
        <f>IF(AS12=1,"日",IF(AS12=2,"月",IF(AS12=3,"火",IF(AS12=4,"水",IF(AS12=5,"木",IF(AS12=6,"金",IF(AS12=0,"","土")))))))</f>
        <v/>
      </c>
      <c r="AT13" s="135" t="str">
        <f>IF(AT12=1,"日",IF(AT12=2,"月",IF(AT12=3,"火",IF(AT12=4,"水",IF(AT12=5,"木",IF(AT12=6,"金",IF(AT12=0,"","土")))))))</f>
        <v/>
      </c>
      <c r="AU13" s="724"/>
      <c r="AV13" s="725"/>
      <c r="AW13" s="724"/>
      <c r="AX13" s="725"/>
      <c r="AY13" s="727"/>
      <c r="AZ13" s="727"/>
      <c r="BA13" s="727"/>
      <c r="BB13" s="727"/>
      <c r="BC13" s="727"/>
      <c r="BD13" s="727"/>
    </row>
    <row r="14" spans="2:57" ht="39.9" customHeight="1" x14ac:dyDescent="0.2">
      <c r="B14" s="101">
        <v>1</v>
      </c>
      <c r="C14" s="683"/>
      <c r="D14" s="684"/>
      <c r="E14" s="685"/>
      <c r="F14" s="686"/>
      <c r="G14" s="687"/>
      <c r="H14" s="688"/>
      <c r="I14" s="688"/>
      <c r="J14" s="688"/>
      <c r="K14" s="689"/>
      <c r="L14" s="690"/>
      <c r="M14" s="691"/>
      <c r="N14" s="691"/>
      <c r="O14" s="692"/>
      <c r="P14" s="102"/>
      <c r="Q14" s="103"/>
      <c r="R14" s="103"/>
      <c r="S14" s="103"/>
      <c r="T14" s="103"/>
      <c r="U14" s="103"/>
      <c r="V14" s="104"/>
      <c r="W14" s="102"/>
      <c r="X14" s="103"/>
      <c r="Y14" s="103"/>
      <c r="Z14" s="103"/>
      <c r="AA14" s="103"/>
      <c r="AB14" s="103"/>
      <c r="AC14" s="104"/>
      <c r="AD14" s="102"/>
      <c r="AE14" s="103"/>
      <c r="AF14" s="103"/>
      <c r="AG14" s="103"/>
      <c r="AH14" s="103"/>
      <c r="AI14" s="103"/>
      <c r="AJ14" s="104"/>
      <c r="AK14" s="102"/>
      <c r="AL14" s="103"/>
      <c r="AM14" s="103"/>
      <c r="AN14" s="103"/>
      <c r="AO14" s="103"/>
      <c r="AP14" s="103"/>
      <c r="AQ14" s="104"/>
      <c r="AR14" s="102"/>
      <c r="AS14" s="103"/>
      <c r="AT14" s="104"/>
      <c r="AU14" s="693">
        <f>IF($AZ$3="４週",SUM(P14:AQ14),IF($AZ$3="暦月",SUM(P14:AT14),""))</f>
        <v>0</v>
      </c>
      <c r="AV14" s="694"/>
      <c r="AW14" s="695">
        <f t="shared" ref="AW14:AW31" si="1">IF($AZ$3="４週",AU14/4,IF($AZ$3="暦月",AU14/($AZ$7/7),""))</f>
        <v>0</v>
      </c>
      <c r="AX14" s="696"/>
      <c r="AY14" s="680"/>
      <c r="AZ14" s="681"/>
      <c r="BA14" s="681"/>
      <c r="BB14" s="681"/>
      <c r="BC14" s="681"/>
      <c r="BD14" s="682"/>
    </row>
    <row r="15" spans="2:57" ht="39.9" customHeight="1" x14ac:dyDescent="0.2">
      <c r="B15" s="105">
        <f t="shared" ref="B15:B31" si="2">B14+1</f>
        <v>2</v>
      </c>
      <c r="C15" s="666"/>
      <c r="D15" s="667"/>
      <c r="E15" s="668"/>
      <c r="F15" s="669"/>
      <c r="G15" s="670"/>
      <c r="H15" s="671"/>
      <c r="I15" s="671"/>
      <c r="J15" s="671"/>
      <c r="K15" s="672"/>
      <c r="L15" s="673"/>
      <c r="M15" s="674"/>
      <c r="N15" s="674"/>
      <c r="O15" s="675"/>
      <c r="P15" s="106"/>
      <c r="Q15" s="107"/>
      <c r="R15" s="107"/>
      <c r="S15" s="107"/>
      <c r="T15" s="107"/>
      <c r="U15" s="107"/>
      <c r="V15" s="108"/>
      <c r="W15" s="106"/>
      <c r="X15" s="107"/>
      <c r="Y15" s="107"/>
      <c r="Z15" s="107"/>
      <c r="AA15" s="107"/>
      <c r="AB15" s="107"/>
      <c r="AC15" s="108"/>
      <c r="AD15" s="106"/>
      <c r="AE15" s="107"/>
      <c r="AF15" s="107"/>
      <c r="AG15" s="107"/>
      <c r="AH15" s="107"/>
      <c r="AI15" s="107"/>
      <c r="AJ15" s="108"/>
      <c r="AK15" s="106"/>
      <c r="AL15" s="107"/>
      <c r="AM15" s="107"/>
      <c r="AN15" s="107"/>
      <c r="AO15" s="107"/>
      <c r="AP15" s="107"/>
      <c r="AQ15" s="108"/>
      <c r="AR15" s="106"/>
      <c r="AS15" s="107"/>
      <c r="AT15" s="108"/>
      <c r="AU15" s="676">
        <f>IF($AZ$3="４週",SUM(P15:AQ15),IF($AZ$3="暦月",SUM(P15:AT15),""))</f>
        <v>0</v>
      </c>
      <c r="AV15" s="677"/>
      <c r="AW15" s="678">
        <f t="shared" si="1"/>
        <v>0</v>
      </c>
      <c r="AX15" s="679"/>
      <c r="AY15" s="646"/>
      <c r="AZ15" s="647"/>
      <c r="BA15" s="647"/>
      <c r="BB15" s="647"/>
      <c r="BC15" s="647"/>
      <c r="BD15" s="648"/>
    </row>
    <row r="16" spans="2:57" ht="39.9" customHeight="1" x14ac:dyDescent="0.2">
      <c r="B16" s="105">
        <f t="shared" si="2"/>
        <v>3</v>
      </c>
      <c r="C16" s="666"/>
      <c r="D16" s="667"/>
      <c r="E16" s="668"/>
      <c r="F16" s="669"/>
      <c r="G16" s="670"/>
      <c r="H16" s="671"/>
      <c r="I16" s="671"/>
      <c r="J16" s="671"/>
      <c r="K16" s="672"/>
      <c r="L16" s="673"/>
      <c r="M16" s="674"/>
      <c r="N16" s="674"/>
      <c r="O16" s="675"/>
      <c r="P16" s="106"/>
      <c r="Q16" s="107"/>
      <c r="R16" s="107"/>
      <c r="S16" s="107"/>
      <c r="T16" s="107"/>
      <c r="U16" s="107"/>
      <c r="V16" s="108"/>
      <c r="W16" s="106"/>
      <c r="X16" s="107"/>
      <c r="Y16" s="107"/>
      <c r="Z16" s="107"/>
      <c r="AA16" s="107"/>
      <c r="AB16" s="107"/>
      <c r="AC16" s="108"/>
      <c r="AD16" s="106"/>
      <c r="AE16" s="107"/>
      <c r="AF16" s="107"/>
      <c r="AG16" s="107"/>
      <c r="AH16" s="107"/>
      <c r="AI16" s="107"/>
      <c r="AJ16" s="108"/>
      <c r="AK16" s="106"/>
      <c r="AL16" s="107"/>
      <c r="AM16" s="107"/>
      <c r="AN16" s="107"/>
      <c r="AO16" s="107"/>
      <c r="AP16" s="107"/>
      <c r="AQ16" s="108"/>
      <c r="AR16" s="106"/>
      <c r="AS16" s="107"/>
      <c r="AT16" s="108"/>
      <c r="AU16" s="676">
        <f>IF($AZ$3="４週",SUM(P16:AQ16),IF($AZ$3="暦月",SUM(P16:AT16),""))</f>
        <v>0</v>
      </c>
      <c r="AV16" s="677"/>
      <c r="AW16" s="678">
        <f t="shared" si="1"/>
        <v>0</v>
      </c>
      <c r="AX16" s="679"/>
      <c r="AY16" s="646"/>
      <c r="AZ16" s="647"/>
      <c r="BA16" s="647"/>
      <c r="BB16" s="647"/>
      <c r="BC16" s="647"/>
      <c r="BD16" s="648"/>
    </row>
    <row r="17" spans="2:56" ht="39.9" customHeight="1" x14ac:dyDescent="0.2">
      <c r="B17" s="105">
        <f t="shared" si="2"/>
        <v>4</v>
      </c>
      <c r="C17" s="666"/>
      <c r="D17" s="667"/>
      <c r="E17" s="668"/>
      <c r="F17" s="669"/>
      <c r="G17" s="670"/>
      <c r="H17" s="671"/>
      <c r="I17" s="671"/>
      <c r="J17" s="671"/>
      <c r="K17" s="672"/>
      <c r="L17" s="673"/>
      <c r="M17" s="674"/>
      <c r="N17" s="674"/>
      <c r="O17" s="675"/>
      <c r="P17" s="106"/>
      <c r="Q17" s="107"/>
      <c r="R17" s="107"/>
      <c r="S17" s="107"/>
      <c r="T17" s="107"/>
      <c r="U17" s="107"/>
      <c r="V17" s="108"/>
      <c r="W17" s="106"/>
      <c r="X17" s="107"/>
      <c r="Y17" s="107"/>
      <c r="Z17" s="107"/>
      <c r="AA17" s="107"/>
      <c r="AB17" s="107"/>
      <c r="AC17" s="108"/>
      <c r="AD17" s="106"/>
      <c r="AE17" s="107"/>
      <c r="AF17" s="107"/>
      <c r="AG17" s="107"/>
      <c r="AH17" s="107"/>
      <c r="AI17" s="107"/>
      <c r="AJ17" s="108"/>
      <c r="AK17" s="106"/>
      <c r="AL17" s="107"/>
      <c r="AM17" s="107"/>
      <c r="AN17" s="107"/>
      <c r="AO17" s="107"/>
      <c r="AP17" s="107"/>
      <c r="AQ17" s="108"/>
      <c r="AR17" s="106"/>
      <c r="AS17" s="107"/>
      <c r="AT17" s="108"/>
      <c r="AU17" s="676">
        <f>IF($AZ$3="４週",SUM(P17:AQ17),IF($AZ$3="暦月",SUM(P17:AT17),""))</f>
        <v>0</v>
      </c>
      <c r="AV17" s="677"/>
      <c r="AW17" s="678">
        <f t="shared" si="1"/>
        <v>0</v>
      </c>
      <c r="AX17" s="679"/>
      <c r="AY17" s="646"/>
      <c r="AZ17" s="647"/>
      <c r="BA17" s="647"/>
      <c r="BB17" s="647"/>
      <c r="BC17" s="647"/>
      <c r="BD17" s="648"/>
    </row>
    <row r="18" spans="2:56" ht="39.9" customHeight="1" x14ac:dyDescent="0.2">
      <c r="B18" s="105">
        <f t="shared" si="2"/>
        <v>5</v>
      </c>
      <c r="C18" s="666"/>
      <c r="D18" s="667"/>
      <c r="E18" s="668"/>
      <c r="F18" s="669"/>
      <c r="G18" s="670"/>
      <c r="H18" s="671"/>
      <c r="I18" s="671"/>
      <c r="J18" s="671"/>
      <c r="K18" s="672"/>
      <c r="L18" s="673"/>
      <c r="M18" s="674"/>
      <c r="N18" s="674"/>
      <c r="O18" s="675"/>
      <c r="P18" s="106"/>
      <c r="Q18" s="107"/>
      <c r="R18" s="107"/>
      <c r="S18" s="107"/>
      <c r="T18" s="107"/>
      <c r="U18" s="107"/>
      <c r="V18" s="108"/>
      <c r="W18" s="106"/>
      <c r="X18" s="107"/>
      <c r="Y18" s="107"/>
      <c r="Z18" s="107"/>
      <c r="AA18" s="107"/>
      <c r="AB18" s="107"/>
      <c r="AC18" s="108"/>
      <c r="AD18" s="106"/>
      <c r="AE18" s="107"/>
      <c r="AF18" s="107"/>
      <c r="AG18" s="107"/>
      <c r="AH18" s="107"/>
      <c r="AI18" s="107"/>
      <c r="AJ18" s="108"/>
      <c r="AK18" s="106"/>
      <c r="AL18" s="107"/>
      <c r="AM18" s="107"/>
      <c r="AN18" s="107"/>
      <c r="AO18" s="107"/>
      <c r="AP18" s="107"/>
      <c r="AQ18" s="108"/>
      <c r="AR18" s="106"/>
      <c r="AS18" s="107"/>
      <c r="AT18" s="108"/>
      <c r="AU18" s="676">
        <f t="shared" ref="AU18:AU31" si="3">IF($AZ$3="４週",SUM(P18:AQ18),IF($AZ$3="暦月",SUM(P18:AT18),""))</f>
        <v>0</v>
      </c>
      <c r="AV18" s="677"/>
      <c r="AW18" s="678">
        <f t="shared" si="1"/>
        <v>0</v>
      </c>
      <c r="AX18" s="679"/>
      <c r="AY18" s="646"/>
      <c r="AZ18" s="647"/>
      <c r="BA18" s="647"/>
      <c r="BB18" s="647"/>
      <c r="BC18" s="647"/>
      <c r="BD18" s="648"/>
    </row>
    <row r="19" spans="2:56" ht="39.9" customHeight="1" x14ac:dyDescent="0.2">
      <c r="B19" s="105">
        <f t="shared" si="2"/>
        <v>6</v>
      </c>
      <c r="C19" s="666"/>
      <c r="D19" s="667"/>
      <c r="E19" s="668"/>
      <c r="F19" s="669"/>
      <c r="G19" s="670"/>
      <c r="H19" s="671"/>
      <c r="I19" s="671"/>
      <c r="J19" s="671"/>
      <c r="K19" s="672"/>
      <c r="L19" s="673"/>
      <c r="M19" s="674"/>
      <c r="N19" s="674"/>
      <c r="O19" s="675"/>
      <c r="P19" s="106"/>
      <c r="Q19" s="107"/>
      <c r="R19" s="107"/>
      <c r="S19" s="107"/>
      <c r="T19" s="107"/>
      <c r="U19" s="107"/>
      <c r="V19" s="108"/>
      <c r="W19" s="106"/>
      <c r="X19" s="107"/>
      <c r="Y19" s="107"/>
      <c r="Z19" s="107"/>
      <c r="AA19" s="107"/>
      <c r="AB19" s="107"/>
      <c r="AC19" s="108"/>
      <c r="AD19" s="106"/>
      <c r="AE19" s="107"/>
      <c r="AF19" s="107"/>
      <c r="AG19" s="107"/>
      <c r="AH19" s="107"/>
      <c r="AI19" s="107"/>
      <c r="AJ19" s="108"/>
      <c r="AK19" s="106"/>
      <c r="AL19" s="107"/>
      <c r="AM19" s="107"/>
      <c r="AN19" s="107"/>
      <c r="AO19" s="107"/>
      <c r="AP19" s="107"/>
      <c r="AQ19" s="108"/>
      <c r="AR19" s="106"/>
      <c r="AS19" s="107"/>
      <c r="AT19" s="108"/>
      <c r="AU19" s="676">
        <f t="shared" si="3"/>
        <v>0</v>
      </c>
      <c r="AV19" s="677"/>
      <c r="AW19" s="678">
        <f t="shared" si="1"/>
        <v>0</v>
      </c>
      <c r="AX19" s="679"/>
      <c r="AY19" s="646"/>
      <c r="AZ19" s="647"/>
      <c r="BA19" s="647"/>
      <c r="BB19" s="647"/>
      <c r="BC19" s="647"/>
      <c r="BD19" s="648"/>
    </row>
    <row r="20" spans="2:56" ht="39.9" customHeight="1" x14ac:dyDescent="0.2">
      <c r="B20" s="105">
        <f t="shared" si="2"/>
        <v>7</v>
      </c>
      <c r="C20" s="666"/>
      <c r="D20" s="667"/>
      <c r="E20" s="668"/>
      <c r="F20" s="669"/>
      <c r="G20" s="670"/>
      <c r="H20" s="671"/>
      <c r="I20" s="671"/>
      <c r="J20" s="671"/>
      <c r="K20" s="672"/>
      <c r="L20" s="673"/>
      <c r="M20" s="674"/>
      <c r="N20" s="674"/>
      <c r="O20" s="675"/>
      <c r="P20" s="106"/>
      <c r="Q20" s="107"/>
      <c r="R20" s="107"/>
      <c r="S20" s="107"/>
      <c r="T20" s="107"/>
      <c r="U20" s="107"/>
      <c r="V20" s="108"/>
      <c r="W20" s="106"/>
      <c r="X20" s="107"/>
      <c r="Y20" s="107"/>
      <c r="Z20" s="107"/>
      <c r="AA20" s="107"/>
      <c r="AB20" s="107"/>
      <c r="AC20" s="108"/>
      <c r="AD20" s="106"/>
      <c r="AE20" s="107"/>
      <c r="AF20" s="107"/>
      <c r="AG20" s="107"/>
      <c r="AH20" s="107"/>
      <c r="AI20" s="107"/>
      <c r="AJ20" s="108"/>
      <c r="AK20" s="106"/>
      <c r="AL20" s="107"/>
      <c r="AM20" s="107"/>
      <c r="AN20" s="107"/>
      <c r="AO20" s="107"/>
      <c r="AP20" s="107"/>
      <c r="AQ20" s="108"/>
      <c r="AR20" s="106"/>
      <c r="AS20" s="107"/>
      <c r="AT20" s="108"/>
      <c r="AU20" s="676">
        <f>IF($AZ$3="４週",SUM(P20:AQ20),IF($AZ$3="暦月",SUM(P20:AT20),""))</f>
        <v>0</v>
      </c>
      <c r="AV20" s="677"/>
      <c r="AW20" s="678">
        <f t="shared" si="1"/>
        <v>0</v>
      </c>
      <c r="AX20" s="679"/>
      <c r="AY20" s="646"/>
      <c r="AZ20" s="647"/>
      <c r="BA20" s="647"/>
      <c r="BB20" s="647"/>
      <c r="BC20" s="647"/>
      <c r="BD20" s="648"/>
    </row>
    <row r="21" spans="2:56" ht="39.9" customHeight="1" x14ac:dyDescent="0.2">
      <c r="B21" s="105">
        <f t="shared" si="2"/>
        <v>8</v>
      </c>
      <c r="C21" s="666"/>
      <c r="D21" s="667"/>
      <c r="E21" s="668"/>
      <c r="F21" s="669"/>
      <c r="G21" s="670"/>
      <c r="H21" s="671"/>
      <c r="I21" s="671"/>
      <c r="J21" s="671"/>
      <c r="K21" s="672"/>
      <c r="L21" s="673"/>
      <c r="M21" s="674"/>
      <c r="N21" s="674"/>
      <c r="O21" s="675"/>
      <c r="P21" s="106"/>
      <c r="Q21" s="107"/>
      <c r="R21" s="107"/>
      <c r="S21" s="107"/>
      <c r="T21" s="107"/>
      <c r="U21" s="107"/>
      <c r="V21" s="108"/>
      <c r="W21" s="106"/>
      <c r="X21" s="107"/>
      <c r="Y21" s="107"/>
      <c r="Z21" s="107"/>
      <c r="AA21" s="107"/>
      <c r="AB21" s="107"/>
      <c r="AC21" s="108"/>
      <c r="AD21" s="106"/>
      <c r="AE21" s="107"/>
      <c r="AF21" s="107"/>
      <c r="AG21" s="107"/>
      <c r="AH21" s="107"/>
      <c r="AI21" s="107"/>
      <c r="AJ21" s="108"/>
      <c r="AK21" s="106"/>
      <c r="AL21" s="107"/>
      <c r="AM21" s="107"/>
      <c r="AN21" s="107"/>
      <c r="AO21" s="107"/>
      <c r="AP21" s="107"/>
      <c r="AQ21" s="108"/>
      <c r="AR21" s="106"/>
      <c r="AS21" s="107"/>
      <c r="AT21" s="108"/>
      <c r="AU21" s="676">
        <f t="shared" si="3"/>
        <v>0</v>
      </c>
      <c r="AV21" s="677"/>
      <c r="AW21" s="678">
        <f t="shared" si="1"/>
        <v>0</v>
      </c>
      <c r="AX21" s="679"/>
      <c r="AY21" s="646"/>
      <c r="AZ21" s="647"/>
      <c r="BA21" s="647"/>
      <c r="BB21" s="647"/>
      <c r="BC21" s="647"/>
      <c r="BD21" s="648"/>
    </row>
    <row r="22" spans="2:56" ht="39.9" customHeight="1" x14ac:dyDescent="0.2">
      <c r="B22" s="105">
        <f t="shared" si="2"/>
        <v>9</v>
      </c>
      <c r="C22" s="666"/>
      <c r="D22" s="667"/>
      <c r="E22" s="668"/>
      <c r="F22" s="669"/>
      <c r="G22" s="670"/>
      <c r="H22" s="671"/>
      <c r="I22" s="671"/>
      <c r="J22" s="671"/>
      <c r="K22" s="672"/>
      <c r="L22" s="673"/>
      <c r="M22" s="674"/>
      <c r="N22" s="674"/>
      <c r="O22" s="675"/>
      <c r="P22" s="106"/>
      <c r="Q22" s="107"/>
      <c r="R22" s="107"/>
      <c r="S22" s="107"/>
      <c r="T22" s="107"/>
      <c r="U22" s="107"/>
      <c r="V22" s="108"/>
      <c r="W22" s="106"/>
      <c r="X22" s="107"/>
      <c r="Y22" s="107"/>
      <c r="Z22" s="107"/>
      <c r="AA22" s="107"/>
      <c r="AB22" s="107"/>
      <c r="AC22" s="108"/>
      <c r="AD22" s="106"/>
      <c r="AE22" s="107"/>
      <c r="AF22" s="107"/>
      <c r="AG22" s="107"/>
      <c r="AH22" s="107"/>
      <c r="AI22" s="107"/>
      <c r="AJ22" s="108"/>
      <c r="AK22" s="106"/>
      <c r="AL22" s="107"/>
      <c r="AM22" s="107"/>
      <c r="AN22" s="107"/>
      <c r="AO22" s="107"/>
      <c r="AP22" s="107"/>
      <c r="AQ22" s="108"/>
      <c r="AR22" s="106"/>
      <c r="AS22" s="107"/>
      <c r="AT22" s="108"/>
      <c r="AU22" s="676">
        <f t="shared" si="3"/>
        <v>0</v>
      </c>
      <c r="AV22" s="677"/>
      <c r="AW22" s="678">
        <f t="shared" si="1"/>
        <v>0</v>
      </c>
      <c r="AX22" s="679"/>
      <c r="AY22" s="646"/>
      <c r="AZ22" s="647"/>
      <c r="BA22" s="647"/>
      <c r="BB22" s="647"/>
      <c r="BC22" s="647"/>
      <c r="BD22" s="648"/>
    </row>
    <row r="23" spans="2:56" ht="39.9" customHeight="1" x14ac:dyDescent="0.2">
      <c r="B23" s="105">
        <f t="shared" si="2"/>
        <v>10</v>
      </c>
      <c r="C23" s="666"/>
      <c r="D23" s="667"/>
      <c r="E23" s="668"/>
      <c r="F23" s="669"/>
      <c r="G23" s="670"/>
      <c r="H23" s="671"/>
      <c r="I23" s="671"/>
      <c r="J23" s="671"/>
      <c r="K23" s="672"/>
      <c r="L23" s="673"/>
      <c r="M23" s="674"/>
      <c r="N23" s="674"/>
      <c r="O23" s="675"/>
      <c r="P23" s="106"/>
      <c r="Q23" s="107"/>
      <c r="R23" s="107"/>
      <c r="S23" s="107"/>
      <c r="T23" s="107"/>
      <c r="U23" s="107"/>
      <c r="V23" s="108"/>
      <c r="W23" s="106"/>
      <c r="X23" s="107"/>
      <c r="Y23" s="107"/>
      <c r="Z23" s="107"/>
      <c r="AA23" s="107"/>
      <c r="AB23" s="107"/>
      <c r="AC23" s="108"/>
      <c r="AD23" s="106"/>
      <c r="AE23" s="107"/>
      <c r="AF23" s="107"/>
      <c r="AG23" s="107"/>
      <c r="AH23" s="107"/>
      <c r="AI23" s="107"/>
      <c r="AJ23" s="108"/>
      <c r="AK23" s="106"/>
      <c r="AL23" s="107"/>
      <c r="AM23" s="107"/>
      <c r="AN23" s="107"/>
      <c r="AO23" s="107"/>
      <c r="AP23" s="107"/>
      <c r="AQ23" s="108"/>
      <c r="AR23" s="106"/>
      <c r="AS23" s="107"/>
      <c r="AT23" s="108"/>
      <c r="AU23" s="676">
        <f t="shared" si="3"/>
        <v>0</v>
      </c>
      <c r="AV23" s="677"/>
      <c r="AW23" s="678">
        <f t="shared" si="1"/>
        <v>0</v>
      </c>
      <c r="AX23" s="679"/>
      <c r="AY23" s="646"/>
      <c r="AZ23" s="647"/>
      <c r="BA23" s="647"/>
      <c r="BB23" s="647"/>
      <c r="BC23" s="647"/>
      <c r="BD23" s="648"/>
    </row>
    <row r="24" spans="2:56" ht="39.9" customHeight="1" x14ac:dyDescent="0.2">
      <c r="B24" s="105">
        <f t="shared" si="2"/>
        <v>11</v>
      </c>
      <c r="C24" s="666"/>
      <c r="D24" s="667"/>
      <c r="E24" s="668"/>
      <c r="F24" s="669"/>
      <c r="G24" s="670"/>
      <c r="H24" s="671"/>
      <c r="I24" s="671"/>
      <c r="J24" s="671"/>
      <c r="K24" s="672"/>
      <c r="L24" s="673"/>
      <c r="M24" s="674"/>
      <c r="N24" s="674"/>
      <c r="O24" s="675"/>
      <c r="P24" s="106"/>
      <c r="Q24" s="107"/>
      <c r="R24" s="107"/>
      <c r="S24" s="107"/>
      <c r="T24" s="107"/>
      <c r="U24" s="107"/>
      <c r="V24" s="108"/>
      <c r="W24" s="106"/>
      <c r="X24" s="107"/>
      <c r="Y24" s="107"/>
      <c r="Z24" s="107"/>
      <c r="AA24" s="107"/>
      <c r="AB24" s="107"/>
      <c r="AC24" s="108"/>
      <c r="AD24" s="106"/>
      <c r="AE24" s="107"/>
      <c r="AF24" s="107"/>
      <c r="AG24" s="107"/>
      <c r="AH24" s="107"/>
      <c r="AI24" s="107"/>
      <c r="AJ24" s="108"/>
      <c r="AK24" s="106"/>
      <c r="AL24" s="107"/>
      <c r="AM24" s="107"/>
      <c r="AN24" s="107"/>
      <c r="AO24" s="107"/>
      <c r="AP24" s="107"/>
      <c r="AQ24" s="108"/>
      <c r="AR24" s="106"/>
      <c r="AS24" s="107"/>
      <c r="AT24" s="108"/>
      <c r="AU24" s="676">
        <f t="shared" si="3"/>
        <v>0</v>
      </c>
      <c r="AV24" s="677"/>
      <c r="AW24" s="678">
        <f t="shared" si="1"/>
        <v>0</v>
      </c>
      <c r="AX24" s="679"/>
      <c r="AY24" s="646"/>
      <c r="AZ24" s="647"/>
      <c r="BA24" s="647"/>
      <c r="BB24" s="647"/>
      <c r="BC24" s="647"/>
      <c r="BD24" s="648"/>
    </row>
    <row r="25" spans="2:56" ht="39.9" customHeight="1" x14ac:dyDescent="0.2">
      <c r="B25" s="105">
        <f t="shared" si="2"/>
        <v>12</v>
      </c>
      <c r="C25" s="666"/>
      <c r="D25" s="667"/>
      <c r="E25" s="668"/>
      <c r="F25" s="669"/>
      <c r="G25" s="670"/>
      <c r="H25" s="671"/>
      <c r="I25" s="671"/>
      <c r="J25" s="671"/>
      <c r="K25" s="672"/>
      <c r="L25" s="673"/>
      <c r="M25" s="674"/>
      <c r="N25" s="674"/>
      <c r="O25" s="675"/>
      <c r="P25" s="106"/>
      <c r="Q25" s="107"/>
      <c r="R25" s="107"/>
      <c r="S25" s="107"/>
      <c r="T25" s="107"/>
      <c r="U25" s="107"/>
      <c r="V25" s="108"/>
      <c r="W25" s="106"/>
      <c r="X25" s="107"/>
      <c r="Y25" s="107"/>
      <c r="Z25" s="107"/>
      <c r="AA25" s="107"/>
      <c r="AB25" s="107"/>
      <c r="AC25" s="108"/>
      <c r="AD25" s="106"/>
      <c r="AE25" s="107"/>
      <c r="AF25" s="107"/>
      <c r="AG25" s="107"/>
      <c r="AH25" s="107"/>
      <c r="AI25" s="107"/>
      <c r="AJ25" s="108"/>
      <c r="AK25" s="106"/>
      <c r="AL25" s="107"/>
      <c r="AM25" s="107"/>
      <c r="AN25" s="107"/>
      <c r="AO25" s="107"/>
      <c r="AP25" s="107"/>
      <c r="AQ25" s="108"/>
      <c r="AR25" s="106"/>
      <c r="AS25" s="107"/>
      <c r="AT25" s="108"/>
      <c r="AU25" s="676">
        <f t="shared" si="3"/>
        <v>0</v>
      </c>
      <c r="AV25" s="677"/>
      <c r="AW25" s="678">
        <f t="shared" si="1"/>
        <v>0</v>
      </c>
      <c r="AX25" s="679"/>
      <c r="AY25" s="646"/>
      <c r="AZ25" s="647"/>
      <c r="BA25" s="647"/>
      <c r="BB25" s="647"/>
      <c r="BC25" s="647"/>
      <c r="BD25" s="648"/>
    </row>
    <row r="26" spans="2:56" ht="39.9" customHeight="1" x14ac:dyDescent="0.2">
      <c r="B26" s="105">
        <f t="shared" si="2"/>
        <v>13</v>
      </c>
      <c r="C26" s="666"/>
      <c r="D26" s="667"/>
      <c r="E26" s="668"/>
      <c r="F26" s="669"/>
      <c r="G26" s="670"/>
      <c r="H26" s="671"/>
      <c r="I26" s="671"/>
      <c r="J26" s="671"/>
      <c r="K26" s="672"/>
      <c r="L26" s="673"/>
      <c r="M26" s="674"/>
      <c r="N26" s="674"/>
      <c r="O26" s="675"/>
      <c r="P26" s="106"/>
      <c r="Q26" s="107"/>
      <c r="R26" s="107"/>
      <c r="S26" s="107"/>
      <c r="T26" s="107"/>
      <c r="U26" s="107"/>
      <c r="V26" s="108"/>
      <c r="W26" s="106"/>
      <c r="X26" s="107"/>
      <c r="Y26" s="107"/>
      <c r="Z26" s="107"/>
      <c r="AA26" s="107"/>
      <c r="AB26" s="107"/>
      <c r="AC26" s="108"/>
      <c r="AD26" s="106"/>
      <c r="AE26" s="107"/>
      <c r="AF26" s="107"/>
      <c r="AG26" s="107"/>
      <c r="AH26" s="107"/>
      <c r="AI26" s="107"/>
      <c r="AJ26" s="108"/>
      <c r="AK26" s="106"/>
      <c r="AL26" s="107"/>
      <c r="AM26" s="107"/>
      <c r="AN26" s="107"/>
      <c r="AO26" s="107"/>
      <c r="AP26" s="107"/>
      <c r="AQ26" s="108"/>
      <c r="AR26" s="106"/>
      <c r="AS26" s="107"/>
      <c r="AT26" s="108"/>
      <c r="AU26" s="676">
        <f t="shared" si="3"/>
        <v>0</v>
      </c>
      <c r="AV26" s="677"/>
      <c r="AW26" s="678">
        <f t="shared" si="1"/>
        <v>0</v>
      </c>
      <c r="AX26" s="679"/>
      <c r="AY26" s="646"/>
      <c r="AZ26" s="647"/>
      <c r="BA26" s="647"/>
      <c r="BB26" s="647"/>
      <c r="BC26" s="647"/>
      <c r="BD26" s="648"/>
    </row>
    <row r="27" spans="2:56" ht="39.9" customHeight="1" x14ac:dyDescent="0.2">
      <c r="B27" s="105">
        <f t="shared" si="2"/>
        <v>14</v>
      </c>
      <c r="C27" s="666"/>
      <c r="D27" s="667"/>
      <c r="E27" s="668"/>
      <c r="F27" s="669"/>
      <c r="G27" s="670"/>
      <c r="H27" s="671"/>
      <c r="I27" s="671"/>
      <c r="J27" s="671"/>
      <c r="K27" s="672"/>
      <c r="L27" s="673"/>
      <c r="M27" s="674"/>
      <c r="N27" s="674"/>
      <c r="O27" s="675"/>
      <c r="P27" s="106"/>
      <c r="Q27" s="107"/>
      <c r="R27" s="107"/>
      <c r="S27" s="107"/>
      <c r="T27" s="107"/>
      <c r="U27" s="107"/>
      <c r="V27" s="108"/>
      <c r="W27" s="106"/>
      <c r="X27" s="107"/>
      <c r="Y27" s="107"/>
      <c r="Z27" s="107"/>
      <c r="AA27" s="107"/>
      <c r="AB27" s="107"/>
      <c r="AC27" s="108"/>
      <c r="AD27" s="106"/>
      <c r="AE27" s="107"/>
      <c r="AF27" s="107"/>
      <c r="AG27" s="107"/>
      <c r="AH27" s="107"/>
      <c r="AI27" s="107"/>
      <c r="AJ27" s="108"/>
      <c r="AK27" s="106"/>
      <c r="AL27" s="107"/>
      <c r="AM27" s="107"/>
      <c r="AN27" s="107"/>
      <c r="AO27" s="107"/>
      <c r="AP27" s="107"/>
      <c r="AQ27" s="108"/>
      <c r="AR27" s="106"/>
      <c r="AS27" s="107"/>
      <c r="AT27" s="108"/>
      <c r="AU27" s="676">
        <f t="shared" si="3"/>
        <v>0</v>
      </c>
      <c r="AV27" s="677"/>
      <c r="AW27" s="678">
        <f t="shared" si="1"/>
        <v>0</v>
      </c>
      <c r="AX27" s="679"/>
      <c r="AY27" s="646"/>
      <c r="AZ27" s="647"/>
      <c r="BA27" s="647"/>
      <c r="BB27" s="647"/>
      <c r="BC27" s="647"/>
      <c r="BD27" s="648"/>
    </row>
    <row r="28" spans="2:56" ht="39.9" customHeight="1" x14ac:dyDescent="0.2">
      <c r="B28" s="105">
        <f t="shared" si="2"/>
        <v>15</v>
      </c>
      <c r="C28" s="666"/>
      <c r="D28" s="667"/>
      <c r="E28" s="668"/>
      <c r="F28" s="669"/>
      <c r="G28" s="670"/>
      <c r="H28" s="671"/>
      <c r="I28" s="671"/>
      <c r="J28" s="671"/>
      <c r="K28" s="672"/>
      <c r="L28" s="673"/>
      <c r="M28" s="674"/>
      <c r="N28" s="674"/>
      <c r="O28" s="675"/>
      <c r="P28" s="106"/>
      <c r="Q28" s="107"/>
      <c r="R28" s="107"/>
      <c r="S28" s="107"/>
      <c r="T28" s="107"/>
      <c r="U28" s="107"/>
      <c r="V28" s="108"/>
      <c r="W28" s="106"/>
      <c r="X28" s="107"/>
      <c r="Y28" s="107"/>
      <c r="Z28" s="107"/>
      <c r="AA28" s="107"/>
      <c r="AB28" s="107"/>
      <c r="AC28" s="108"/>
      <c r="AD28" s="106"/>
      <c r="AE28" s="107"/>
      <c r="AF28" s="107"/>
      <c r="AG28" s="107"/>
      <c r="AH28" s="107"/>
      <c r="AI28" s="107"/>
      <c r="AJ28" s="108"/>
      <c r="AK28" s="106"/>
      <c r="AL28" s="107"/>
      <c r="AM28" s="107"/>
      <c r="AN28" s="107"/>
      <c r="AO28" s="107"/>
      <c r="AP28" s="107"/>
      <c r="AQ28" s="108"/>
      <c r="AR28" s="106"/>
      <c r="AS28" s="107"/>
      <c r="AT28" s="108"/>
      <c r="AU28" s="676">
        <f t="shared" si="3"/>
        <v>0</v>
      </c>
      <c r="AV28" s="677"/>
      <c r="AW28" s="678">
        <f t="shared" si="1"/>
        <v>0</v>
      </c>
      <c r="AX28" s="679"/>
      <c r="AY28" s="646"/>
      <c r="AZ28" s="647"/>
      <c r="BA28" s="647"/>
      <c r="BB28" s="647"/>
      <c r="BC28" s="647"/>
      <c r="BD28" s="648"/>
    </row>
    <row r="29" spans="2:56" ht="39.9" customHeight="1" x14ac:dyDescent="0.2">
      <c r="B29" s="105">
        <f t="shared" si="2"/>
        <v>16</v>
      </c>
      <c r="C29" s="666"/>
      <c r="D29" s="667"/>
      <c r="E29" s="668"/>
      <c r="F29" s="669"/>
      <c r="G29" s="670"/>
      <c r="H29" s="671"/>
      <c r="I29" s="671"/>
      <c r="J29" s="671"/>
      <c r="K29" s="672"/>
      <c r="L29" s="673"/>
      <c r="M29" s="674"/>
      <c r="N29" s="674"/>
      <c r="O29" s="675"/>
      <c r="P29" s="106"/>
      <c r="Q29" s="107"/>
      <c r="R29" s="107"/>
      <c r="S29" s="107"/>
      <c r="T29" s="107"/>
      <c r="U29" s="107"/>
      <c r="V29" s="108"/>
      <c r="W29" s="106"/>
      <c r="X29" s="107"/>
      <c r="Y29" s="107"/>
      <c r="Z29" s="107"/>
      <c r="AA29" s="107"/>
      <c r="AB29" s="107"/>
      <c r="AC29" s="108"/>
      <c r="AD29" s="106"/>
      <c r="AE29" s="107"/>
      <c r="AF29" s="107"/>
      <c r="AG29" s="107"/>
      <c r="AH29" s="107"/>
      <c r="AI29" s="107"/>
      <c r="AJ29" s="108"/>
      <c r="AK29" s="106"/>
      <c r="AL29" s="107"/>
      <c r="AM29" s="107"/>
      <c r="AN29" s="107"/>
      <c r="AO29" s="107"/>
      <c r="AP29" s="107"/>
      <c r="AQ29" s="108"/>
      <c r="AR29" s="106"/>
      <c r="AS29" s="107"/>
      <c r="AT29" s="108"/>
      <c r="AU29" s="676">
        <f t="shared" si="3"/>
        <v>0</v>
      </c>
      <c r="AV29" s="677"/>
      <c r="AW29" s="678">
        <f t="shared" si="1"/>
        <v>0</v>
      </c>
      <c r="AX29" s="679"/>
      <c r="AY29" s="646"/>
      <c r="AZ29" s="647"/>
      <c r="BA29" s="647"/>
      <c r="BB29" s="647"/>
      <c r="BC29" s="647"/>
      <c r="BD29" s="648"/>
    </row>
    <row r="30" spans="2:56" ht="39.9" customHeight="1" x14ac:dyDescent="0.2">
      <c r="B30" s="105">
        <f t="shared" si="2"/>
        <v>17</v>
      </c>
      <c r="C30" s="666"/>
      <c r="D30" s="667"/>
      <c r="E30" s="668"/>
      <c r="F30" s="669"/>
      <c r="G30" s="670"/>
      <c r="H30" s="671"/>
      <c r="I30" s="671"/>
      <c r="J30" s="671"/>
      <c r="K30" s="672"/>
      <c r="L30" s="673"/>
      <c r="M30" s="674"/>
      <c r="N30" s="674"/>
      <c r="O30" s="675"/>
      <c r="P30" s="106"/>
      <c r="Q30" s="107"/>
      <c r="R30" s="107"/>
      <c r="S30" s="107"/>
      <c r="T30" s="107"/>
      <c r="U30" s="107"/>
      <c r="V30" s="108"/>
      <c r="W30" s="106"/>
      <c r="X30" s="107"/>
      <c r="Y30" s="107"/>
      <c r="Z30" s="107"/>
      <c r="AA30" s="107"/>
      <c r="AB30" s="107"/>
      <c r="AC30" s="108"/>
      <c r="AD30" s="106"/>
      <c r="AE30" s="107"/>
      <c r="AF30" s="107"/>
      <c r="AG30" s="107"/>
      <c r="AH30" s="107"/>
      <c r="AI30" s="107"/>
      <c r="AJ30" s="108"/>
      <c r="AK30" s="106"/>
      <c r="AL30" s="107"/>
      <c r="AM30" s="107"/>
      <c r="AN30" s="107"/>
      <c r="AO30" s="107"/>
      <c r="AP30" s="107"/>
      <c r="AQ30" s="108"/>
      <c r="AR30" s="106"/>
      <c r="AS30" s="107"/>
      <c r="AT30" s="108"/>
      <c r="AU30" s="676">
        <f t="shared" si="3"/>
        <v>0</v>
      </c>
      <c r="AV30" s="677"/>
      <c r="AW30" s="678">
        <f t="shared" si="1"/>
        <v>0</v>
      </c>
      <c r="AX30" s="679"/>
      <c r="AY30" s="646"/>
      <c r="AZ30" s="647"/>
      <c r="BA30" s="647"/>
      <c r="BB30" s="647"/>
      <c r="BC30" s="647"/>
      <c r="BD30" s="648"/>
    </row>
    <row r="31" spans="2:56" ht="39.9" customHeight="1" thickBot="1" x14ac:dyDescent="0.25">
      <c r="B31" s="109">
        <f t="shared" si="2"/>
        <v>18</v>
      </c>
      <c r="C31" s="649"/>
      <c r="D31" s="650"/>
      <c r="E31" s="651"/>
      <c r="F31" s="652"/>
      <c r="G31" s="653"/>
      <c r="H31" s="654"/>
      <c r="I31" s="654"/>
      <c r="J31" s="654"/>
      <c r="K31" s="655"/>
      <c r="L31" s="656"/>
      <c r="M31" s="657"/>
      <c r="N31" s="657"/>
      <c r="O31" s="658"/>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659">
        <f t="shared" si="3"/>
        <v>0</v>
      </c>
      <c r="AV31" s="660"/>
      <c r="AW31" s="661">
        <f t="shared" si="1"/>
        <v>0</v>
      </c>
      <c r="AX31" s="662"/>
      <c r="AY31" s="663"/>
      <c r="AZ31" s="664"/>
      <c r="BA31" s="664"/>
      <c r="BB31" s="664"/>
      <c r="BC31" s="664"/>
      <c r="BD31" s="665"/>
    </row>
    <row r="32" spans="2:56" ht="20.25" customHeight="1" x14ac:dyDescent="0.2">
      <c r="C32" s="113"/>
      <c r="D32" s="114"/>
      <c r="E32" s="115"/>
      <c r="AC32" s="91"/>
    </row>
    <row r="33" spans="2:26" ht="20.25" customHeight="1" x14ac:dyDescent="0.2">
      <c r="B33" s="82" t="s">
        <v>130</v>
      </c>
      <c r="C33" s="82"/>
      <c r="D33" s="82"/>
      <c r="E33" s="82"/>
      <c r="F33" s="82"/>
      <c r="G33" s="82"/>
      <c r="H33" s="82"/>
      <c r="I33" s="82"/>
      <c r="J33" s="82"/>
      <c r="K33" s="82"/>
      <c r="L33" s="89"/>
      <c r="M33" s="82"/>
      <c r="N33" s="82"/>
      <c r="O33" s="82"/>
      <c r="P33" s="82"/>
      <c r="Q33" s="82"/>
      <c r="R33" s="82"/>
      <c r="S33" s="82"/>
      <c r="T33" s="82" t="s">
        <v>131</v>
      </c>
      <c r="U33" s="82"/>
      <c r="V33" s="82"/>
      <c r="W33" s="82"/>
      <c r="X33" s="82"/>
      <c r="Y33" s="82"/>
      <c r="Z33" s="117"/>
    </row>
    <row r="34" spans="2:26" ht="20.25" customHeight="1" x14ac:dyDescent="0.2">
      <c r="B34" s="82"/>
      <c r="C34" s="644" t="s">
        <v>132</v>
      </c>
      <c r="D34" s="644"/>
      <c r="E34" s="644" t="s">
        <v>133</v>
      </c>
      <c r="F34" s="644"/>
      <c r="G34" s="644"/>
      <c r="H34" s="644"/>
      <c r="I34" s="82"/>
      <c r="J34" s="645" t="s">
        <v>134</v>
      </c>
      <c r="K34" s="645"/>
      <c r="L34" s="645"/>
      <c r="M34" s="645"/>
      <c r="N34" s="82"/>
      <c r="O34" s="82"/>
      <c r="P34" s="118" t="s">
        <v>135</v>
      </c>
      <c r="Q34" s="118"/>
      <c r="R34" s="82"/>
      <c r="S34" s="82"/>
      <c r="T34" s="619" t="s">
        <v>136</v>
      </c>
      <c r="U34" s="621"/>
      <c r="V34" s="619" t="s">
        <v>137</v>
      </c>
      <c r="W34" s="620"/>
      <c r="X34" s="620"/>
      <c r="Y34" s="621"/>
      <c r="Z34" s="117"/>
    </row>
    <row r="35" spans="2:26" ht="20.25" customHeight="1" x14ac:dyDescent="0.2">
      <c r="B35" s="82"/>
      <c r="C35" s="618"/>
      <c r="D35" s="618"/>
      <c r="E35" s="618" t="s">
        <v>138</v>
      </c>
      <c r="F35" s="618"/>
      <c r="G35" s="618" t="s">
        <v>139</v>
      </c>
      <c r="H35" s="618"/>
      <c r="I35" s="82"/>
      <c r="J35" s="618" t="s">
        <v>138</v>
      </c>
      <c r="K35" s="618"/>
      <c r="L35" s="618" t="s">
        <v>139</v>
      </c>
      <c r="M35" s="618"/>
      <c r="N35" s="82"/>
      <c r="O35" s="82"/>
      <c r="P35" s="118" t="s">
        <v>140</v>
      </c>
      <c r="Q35" s="118"/>
      <c r="R35" s="82"/>
      <c r="S35" s="82"/>
      <c r="T35" s="619" t="s">
        <v>141</v>
      </c>
      <c r="U35" s="621"/>
      <c r="V35" s="619" t="s">
        <v>142</v>
      </c>
      <c r="W35" s="620"/>
      <c r="X35" s="620"/>
      <c r="Y35" s="621"/>
      <c r="Z35" s="119"/>
    </row>
    <row r="36" spans="2:26" ht="20.25" customHeight="1" x14ac:dyDescent="0.2">
      <c r="B36" s="82"/>
      <c r="C36" s="619" t="s">
        <v>141</v>
      </c>
      <c r="D36" s="621"/>
      <c r="E36" s="636">
        <f>SUMIFS($AU$14:$AV$31,$C$14:$D$31,"介護支援専門員",$E$14:$F$31,"A")</f>
        <v>0</v>
      </c>
      <c r="F36" s="637"/>
      <c r="G36" s="638">
        <f>SUMIFS($AW$14:$AX$31,$C$14:$D$31,"介護支援専門員",$E$14:$F$31,"A")</f>
        <v>0</v>
      </c>
      <c r="H36" s="639"/>
      <c r="I36" s="120"/>
      <c r="J36" s="640">
        <v>0</v>
      </c>
      <c r="K36" s="641"/>
      <c r="L36" s="640">
        <v>0</v>
      </c>
      <c r="M36" s="641"/>
      <c r="N36" s="120"/>
      <c r="O36" s="120"/>
      <c r="P36" s="640">
        <v>0</v>
      </c>
      <c r="Q36" s="641"/>
      <c r="R36" s="82"/>
      <c r="S36" s="82"/>
      <c r="T36" s="619" t="s">
        <v>143</v>
      </c>
      <c r="U36" s="621"/>
      <c r="V36" s="619" t="s">
        <v>144</v>
      </c>
      <c r="W36" s="620"/>
      <c r="X36" s="620"/>
      <c r="Y36" s="621"/>
      <c r="Z36" s="121"/>
    </row>
    <row r="37" spans="2:26" ht="20.25" customHeight="1" x14ac:dyDescent="0.2">
      <c r="B37" s="82"/>
      <c r="C37" s="619" t="s">
        <v>143</v>
      </c>
      <c r="D37" s="621"/>
      <c r="E37" s="636">
        <f>SUMIFS($AU$14:$AV$31,$C$14:$D$31,"介護支援専門員",$E$14:$F$31,"B")</f>
        <v>0</v>
      </c>
      <c r="F37" s="637"/>
      <c r="G37" s="638">
        <f>SUMIFS($AW$14:$AX$31,$C$14:$D$31,"介護支援専門員",$E$14:$F$31,"B")</f>
        <v>0</v>
      </c>
      <c r="H37" s="639"/>
      <c r="I37" s="120"/>
      <c r="J37" s="640">
        <v>0</v>
      </c>
      <c r="K37" s="641"/>
      <c r="L37" s="640">
        <v>0</v>
      </c>
      <c r="M37" s="641"/>
      <c r="N37" s="120"/>
      <c r="O37" s="120"/>
      <c r="P37" s="640">
        <v>0</v>
      </c>
      <c r="Q37" s="641"/>
      <c r="R37" s="82"/>
      <c r="S37" s="82"/>
      <c r="T37" s="619" t="s">
        <v>145</v>
      </c>
      <c r="U37" s="621"/>
      <c r="V37" s="619" t="s">
        <v>146</v>
      </c>
      <c r="W37" s="620"/>
      <c r="X37" s="620"/>
      <c r="Y37" s="621"/>
      <c r="Z37" s="121"/>
    </row>
    <row r="38" spans="2:26" ht="20.25" customHeight="1" x14ac:dyDescent="0.2">
      <c r="B38" s="82"/>
      <c r="C38" s="619" t="s">
        <v>145</v>
      </c>
      <c r="D38" s="621"/>
      <c r="E38" s="636">
        <f>SUMIFS($AU$14:$AV$31,$C$14:$D$31,"介護支援専門員",$E$14:$F$31,"C")</f>
        <v>0</v>
      </c>
      <c r="F38" s="637"/>
      <c r="G38" s="638">
        <f>SUMIFS($AW$14:$AX$31,$C$14:$D$31,"介護支援専門員",$E$14:$F$31,"C")</f>
        <v>0</v>
      </c>
      <c r="H38" s="639"/>
      <c r="I38" s="120"/>
      <c r="J38" s="640">
        <v>0</v>
      </c>
      <c r="K38" s="641"/>
      <c r="L38" s="642">
        <v>0</v>
      </c>
      <c r="M38" s="643"/>
      <c r="N38" s="120"/>
      <c r="O38" s="120"/>
      <c r="P38" s="636" t="s">
        <v>147</v>
      </c>
      <c r="Q38" s="637"/>
      <c r="R38" s="82"/>
      <c r="S38" s="82"/>
      <c r="T38" s="619" t="s">
        <v>148</v>
      </c>
      <c r="U38" s="621"/>
      <c r="V38" s="619" t="s">
        <v>149</v>
      </c>
      <c r="W38" s="620"/>
      <c r="X38" s="620"/>
      <c r="Y38" s="621"/>
      <c r="Z38" s="122"/>
    </row>
    <row r="39" spans="2:26" ht="20.25" customHeight="1" x14ac:dyDescent="0.2">
      <c r="B39" s="82"/>
      <c r="C39" s="619" t="s">
        <v>148</v>
      </c>
      <c r="D39" s="621"/>
      <c r="E39" s="636">
        <f>SUMIFS($AU$14:$AV$31,$C$14:$D$31,"介護支援専門員",$E$14:$F$31,"D")</f>
        <v>0</v>
      </c>
      <c r="F39" s="637"/>
      <c r="G39" s="638">
        <f>SUMIFS($AW$14:$AX$31,$C$14:$D$31,"介護支援専門員",$E$14:$F$31,"D")</f>
        <v>0</v>
      </c>
      <c r="H39" s="639"/>
      <c r="I39" s="120"/>
      <c r="J39" s="640">
        <v>0</v>
      </c>
      <c r="K39" s="641"/>
      <c r="L39" s="642">
        <v>0</v>
      </c>
      <c r="M39" s="643"/>
      <c r="N39" s="120"/>
      <c r="O39" s="120"/>
      <c r="P39" s="636" t="s">
        <v>147</v>
      </c>
      <c r="Q39" s="637"/>
      <c r="R39" s="82"/>
      <c r="S39" s="82"/>
      <c r="T39" s="82"/>
      <c r="U39" s="634"/>
      <c r="V39" s="634"/>
      <c r="W39" s="635"/>
      <c r="X39" s="635"/>
      <c r="Y39" s="123"/>
      <c r="Z39" s="123"/>
    </row>
    <row r="40" spans="2:26" ht="20.25" customHeight="1" x14ac:dyDescent="0.2">
      <c r="B40" s="82"/>
      <c r="C40" s="619" t="s">
        <v>150</v>
      </c>
      <c r="D40" s="621"/>
      <c r="E40" s="636">
        <f>SUM(E36:F39)</f>
        <v>0</v>
      </c>
      <c r="F40" s="637"/>
      <c r="G40" s="638">
        <f>SUM(G36:H39)</f>
        <v>0</v>
      </c>
      <c r="H40" s="639"/>
      <c r="I40" s="120"/>
      <c r="J40" s="636">
        <f>SUM(J36:K39)</f>
        <v>0</v>
      </c>
      <c r="K40" s="637"/>
      <c r="L40" s="636">
        <f>SUM(L36:M39)</f>
        <v>0</v>
      </c>
      <c r="M40" s="637"/>
      <c r="N40" s="120"/>
      <c r="O40" s="120"/>
      <c r="P40" s="636">
        <f>SUM(P36:Q37)</f>
        <v>0</v>
      </c>
      <c r="Q40" s="637"/>
      <c r="R40" s="82"/>
      <c r="S40" s="82"/>
      <c r="T40" s="82"/>
      <c r="U40" s="634"/>
      <c r="V40" s="634"/>
      <c r="W40" s="635"/>
      <c r="X40" s="635"/>
      <c r="Y40" s="124"/>
      <c r="Z40" s="124"/>
    </row>
    <row r="41" spans="2:26" ht="20.25" customHeight="1" x14ac:dyDescent="0.2">
      <c r="B41" s="82"/>
      <c r="C41" s="82"/>
      <c r="D41" s="82"/>
      <c r="E41" s="82"/>
      <c r="F41" s="82"/>
      <c r="G41" s="82"/>
      <c r="H41" s="82"/>
      <c r="I41" s="82"/>
      <c r="J41" s="82"/>
      <c r="K41" s="82"/>
      <c r="L41" s="89"/>
      <c r="M41" s="82"/>
      <c r="N41" s="82"/>
      <c r="O41" s="82"/>
      <c r="P41" s="82"/>
      <c r="Q41" s="82"/>
      <c r="R41" s="82"/>
      <c r="S41" s="82"/>
      <c r="T41" s="82"/>
      <c r="U41" s="117"/>
      <c r="V41" s="117"/>
      <c r="W41" s="117"/>
      <c r="X41" s="117"/>
      <c r="Y41" s="117"/>
      <c r="Z41" s="117"/>
    </row>
    <row r="42" spans="2:26" ht="20.25" customHeight="1" x14ac:dyDescent="0.2">
      <c r="B42" s="82"/>
      <c r="C42" s="89" t="s">
        <v>151</v>
      </c>
      <c r="D42" s="82"/>
      <c r="E42" s="82"/>
      <c r="F42" s="82"/>
      <c r="G42" s="82"/>
      <c r="H42" s="82"/>
      <c r="I42" s="125" t="s">
        <v>152</v>
      </c>
      <c r="J42" s="628" t="s">
        <v>153</v>
      </c>
      <c r="K42" s="629"/>
      <c r="L42" s="126"/>
      <c r="M42" s="125"/>
      <c r="N42" s="82"/>
      <c r="O42" s="82"/>
      <c r="P42" s="82"/>
      <c r="Q42" s="82"/>
      <c r="R42" s="82"/>
      <c r="S42" s="82"/>
      <c r="T42" s="82"/>
      <c r="U42" s="127"/>
      <c r="V42" s="117"/>
      <c r="W42" s="117"/>
      <c r="X42" s="117"/>
      <c r="Y42" s="117"/>
      <c r="Z42" s="117"/>
    </row>
    <row r="43" spans="2:26" ht="20.25" customHeight="1" x14ac:dyDescent="0.2">
      <c r="B43" s="82"/>
      <c r="C43" s="82" t="s">
        <v>154</v>
      </c>
      <c r="D43" s="82"/>
      <c r="E43" s="82"/>
      <c r="F43" s="82"/>
      <c r="G43" s="82"/>
      <c r="H43" s="82" t="s">
        <v>155</v>
      </c>
      <c r="I43" s="82"/>
      <c r="J43" s="82"/>
      <c r="K43" s="82"/>
      <c r="L43" s="89"/>
      <c r="M43" s="82"/>
      <c r="N43" s="82"/>
      <c r="O43" s="82"/>
      <c r="P43" s="82"/>
      <c r="Q43" s="82"/>
      <c r="R43" s="82"/>
      <c r="S43" s="82"/>
      <c r="T43" s="82"/>
      <c r="U43" s="117"/>
      <c r="V43" s="117"/>
      <c r="W43" s="117"/>
      <c r="X43" s="117"/>
      <c r="Y43" s="117"/>
      <c r="Z43" s="117"/>
    </row>
    <row r="44" spans="2:26" ht="20.25" customHeight="1" x14ac:dyDescent="0.2">
      <c r="B44" s="82"/>
      <c r="C44" s="82" t="str">
        <f>IF($J$42="週","対象時間数（週平均）","対象時間数（当月合計）")</f>
        <v>対象時間数（週平均）</v>
      </c>
      <c r="D44" s="82"/>
      <c r="E44" s="82"/>
      <c r="F44" s="82"/>
      <c r="G44" s="82"/>
      <c r="H44" s="82" t="str">
        <f>IF($J$42="週","週に勤務すべき時間数","当月に勤務すべき時間数")</f>
        <v>週に勤務すべき時間数</v>
      </c>
      <c r="I44" s="82"/>
      <c r="J44" s="82"/>
      <c r="K44" s="82"/>
      <c r="L44" s="89"/>
      <c r="M44" s="618" t="s">
        <v>156</v>
      </c>
      <c r="N44" s="618"/>
      <c r="O44" s="618"/>
      <c r="P44" s="618"/>
      <c r="Q44" s="82"/>
      <c r="R44" s="82"/>
      <c r="S44" s="82"/>
      <c r="T44" s="82"/>
      <c r="U44" s="117"/>
      <c r="V44" s="117"/>
      <c r="W44" s="117"/>
      <c r="X44" s="117"/>
      <c r="Y44" s="117"/>
      <c r="Z44" s="117"/>
    </row>
    <row r="45" spans="2:26" ht="20.25" customHeight="1" x14ac:dyDescent="0.2">
      <c r="B45" s="82"/>
      <c r="C45" s="630">
        <f>IF($J$42="週",L40,J40)</f>
        <v>0</v>
      </c>
      <c r="D45" s="631"/>
      <c r="E45" s="631"/>
      <c r="F45" s="632"/>
      <c r="G45" s="128" t="s">
        <v>157</v>
      </c>
      <c r="H45" s="619">
        <f>IF($J$42="週",$AV$5,$AZ$5)</f>
        <v>40</v>
      </c>
      <c r="I45" s="620"/>
      <c r="J45" s="620"/>
      <c r="K45" s="621"/>
      <c r="L45" s="128" t="s">
        <v>158</v>
      </c>
      <c r="M45" s="622">
        <f>ROUNDDOWN(C45/H45,1)</f>
        <v>0</v>
      </c>
      <c r="N45" s="623"/>
      <c r="O45" s="623"/>
      <c r="P45" s="624"/>
      <c r="Q45" s="82"/>
      <c r="R45" s="82"/>
      <c r="S45" s="82"/>
      <c r="T45" s="82"/>
      <c r="U45" s="633"/>
      <c r="V45" s="633"/>
      <c r="W45" s="633"/>
      <c r="X45" s="633"/>
      <c r="Y45" s="121"/>
      <c r="Z45" s="117"/>
    </row>
    <row r="46" spans="2:26" ht="20.25" customHeight="1" x14ac:dyDescent="0.2">
      <c r="B46" s="82"/>
      <c r="C46" s="82"/>
      <c r="D46" s="82"/>
      <c r="E46" s="82"/>
      <c r="F46" s="82"/>
      <c r="G46" s="82"/>
      <c r="H46" s="82"/>
      <c r="I46" s="82"/>
      <c r="J46" s="82"/>
      <c r="K46" s="82"/>
      <c r="L46" s="89"/>
      <c r="M46" s="82" t="s">
        <v>159</v>
      </c>
      <c r="N46" s="82"/>
      <c r="O46" s="82"/>
      <c r="P46" s="82"/>
      <c r="Q46" s="82"/>
      <c r="R46" s="82"/>
      <c r="S46" s="82"/>
      <c r="T46" s="82"/>
      <c r="U46" s="117"/>
      <c r="V46" s="117"/>
      <c r="W46" s="117"/>
      <c r="X46" s="117"/>
      <c r="Y46" s="117"/>
      <c r="Z46" s="117"/>
    </row>
    <row r="47" spans="2:26" ht="20.25" customHeight="1" x14ac:dyDescent="0.2">
      <c r="B47" s="82"/>
      <c r="C47" s="82" t="s">
        <v>160</v>
      </c>
      <c r="D47" s="82"/>
      <c r="E47" s="82"/>
      <c r="F47" s="82"/>
      <c r="G47" s="82"/>
      <c r="H47" s="82"/>
      <c r="I47" s="82"/>
      <c r="J47" s="82"/>
      <c r="K47" s="82"/>
      <c r="L47" s="89"/>
      <c r="M47" s="82"/>
      <c r="N47" s="82"/>
      <c r="O47" s="82"/>
      <c r="P47" s="82"/>
      <c r="Q47" s="82"/>
      <c r="R47" s="82"/>
      <c r="S47" s="82"/>
      <c r="T47" s="82"/>
      <c r="U47" s="82"/>
      <c r="V47" s="129"/>
      <c r="W47" s="130"/>
      <c r="X47" s="130"/>
      <c r="Y47" s="82"/>
      <c r="Z47" s="82"/>
    </row>
    <row r="48" spans="2:26" ht="20.25" customHeight="1" x14ac:dyDescent="0.2">
      <c r="B48" s="82"/>
      <c r="C48" s="82" t="s">
        <v>135</v>
      </c>
      <c r="D48" s="82"/>
      <c r="E48" s="82"/>
      <c r="F48" s="82"/>
      <c r="G48" s="82"/>
      <c r="H48" s="82"/>
      <c r="I48" s="82"/>
      <c r="J48" s="82"/>
      <c r="K48" s="82"/>
      <c r="L48" s="89"/>
      <c r="M48" s="128"/>
      <c r="N48" s="128"/>
      <c r="O48" s="128"/>
      <c r="P48" s="128"/>
      <c r="Q48" s="82"/>
      <c r="R48" s="82"/>
      <c r="S48" s="82"/>
      <c r="T48" s="82"/>
      <c r="U48" s="82"/>
      <c r="V48" s="129"/>
      <c r="W48" s="130"/>
      <c r="X48" s="130"/>
      <c r="Y48" s="82"/>
      <c r="Z48" s="82"/>
    </row>
    <row r="49" spans="2:58" ht="20.25" customHeight="1" x14ac:dyDescent="0.2">
      <c r="B49" s="82"/>
      <c r="C49" s="82" t="s">
        <v>161</v>
      </c>
      <c r="D49" s="82"/>
      <c r="E49" s="82"/>
      <c r="F49" s="82"/>
      <c r="G49" s="82"/>
      <c r="H49" s="82" t="s">
        <v>162</v>
      </c>
      <c r="I49" s="82"/>
      <c r="J49" s="82"/>
      <c r="K49" s="82"/>
      <c r="L49" s="82"/>
      <c r="M49" s="618" t="s">
        <v>150</v>
      </c>
      <c r="N49" s="618"/>
      <c r="O49" s="618"/>
      <c r="P49" s="618"/>
      <c r="Q49" s="82"/>
      <c r="R49" s="82"/>
      <c r="S49" s="82"/>
      <c r="T49" s="82"/>
      <c r="U49" s="82"/>
      <c r="V49" s="129"/>
      <c r="W49" s="130"/>
      <c r="X49" s="130"/>
      <c r="Y49" s="82"/>
      <c r="Z49" s="82"/>
    </row>
    <row r="50" spans="2:58" ht="20.25" customHeight="1" x14ac:dyDescent="0.2">
      <c r="B50" s="82"/>
      <c r="C50" s="619">
        <f>P40</f>
        <v>0</v>
      </c>
      <c r="D50" s="620"/>
      <c r="E50" s="620"/>
      <c r="F50" s="621"/>
      <c r="G50" s="128" t="s">
        <v>163</v>
      </c>
      <c r="H50" s="622">
        <f>M45</f>
        <v>0</v>
      </c>
      <c r="I50" s="623"/>
      <c r="J50" s="623"/>
      <c r="K50" s="624"/>
      <c r="L50" s="128" t="s">
        <v>158</v>
      </c>
      <c r="M50" s="625">
        <f>ROUNDDOWN(C50+H50,1)</f>
        <v>0</v>
      </c>
      <c r="N50" s="626"/>
      <c r="O50" s="626"/>
      <c r="P50" s="627"/>
      <c r="Q50" s="82"/>
      <c r="R50" s="82"/>
      <c r="S50" s="82"/>
      <c r="T50" s="82"/>
      <c r="U50" s="82"/>
      <c r="V50" s="129"/>
      <c r="W50" s="130"/>
      <c r="X50" s="130"/>
      <c r="Y50" s="82"/>
      <c r="Z50" s="82"/>
    </row>
    <row r="51" spans="2:58" ht="20.25" customHeight="1" x14ac:dyDescent="0.2">
      <c r="B51" s="82"/>
      <c r="C51" s="82"/>
      <c r="D51" s="82"/>
      <c r="E51" s="82"/>
      <c r="F51" s="82"/>
      <c r="G51" s="82"/>
      <c r="H51" s="82"/>
      <c r="I51" s="82"/>
      <c r="J51" s="82"/>
      <c r="K51" s="82"/>
      <c r="L51" s="82"/>
      <c r="M51" s="82"/>
      <c r="N51" s="89"/>
      <c r="O51" s="82"/>
      <c r="P51" s="82"/>
      <c r="Q51" s="82"/>
      <c r="R51" s="82"/>
      <c r="S51" s="82"/>
      <c r="T51" s="82"/>
      <c r="U51" s="82"/>
      <c r="V51" s="129"/>
      <c r="W51" s="130"/>
      <c r="X51" s="130"/>
      <c r="Y51" s="82"/>
      <c r="Z51" s="82"/>
    </row>
    <row r="52" spans="2:58" ht="20.25" customHeight="1" x14ac:dyDescent="0.2">
      <c r="C52" s="91"/>
      <c r="D52" s="91"/>
      <c r="T52" s="91"/>
      <c r="AJ52" s="136"/>
      <c r="AK52" s="137"/>
      <c r="AL52" s="137"/>
      <c r="BE52" s="137"/>
    </row>
    <row r="53" spans="2:58" ht="20.25" customHeight="1" x14ac:dyDescent="0.2">
      <c r="C53" s="91"/>
      <c r="D53" s="91"/>
      <c r="U53" s="91"/>
      <c r="AK53" s="136"/>
      <c r="AL53" s="137"/>
      <c r="AM53" s="137"/>
      <c r="BF53" s="137"/>
    </row>
    <row r="54" spans="2:58" ht="20.25" customHeight="1" x14ac:dyDescent="0.2">
      <c r="D54" s="91"/>
      <c r="U54" s="91"/>
      <c r="AK54" s="136"/>
      <c r="AL54" s="137"/>
      <c r="AM54" s="137"/>
      <c r="BF54" s="137"/>
    </row>
    <row r="55" spans="2:58" ht="20.25" customHeight="1" x14ac:dyDescent="0.2">
      <c r="C55" s="91"/>
      <c r="D55" s="91"/>
      <c r="U55" s="91"/>
      <c r="AK55" s="136"/>
      <c r="AL55" s="137"/>
      <c r="AM55" s="137"/>
      <c r="BF55" s="137"/>
    </row>
    <row r="56" spans="2:58" ht="20.25" customHeight="1" x14ac:dyDescent="0.2">
      <c r="C56" s="136"/>
      <c r="D56" s="136"/>
      <c r="E56" s="136"/>
      <c r="F56" s="136"/>
      <c r="G56" s="136"/>
      <c r="H56" s="136"/>
      <c r="I56" s="136"/>
      <c r="J56" s="136"/>
      <c r="K56" s="136"/>
      <c r="L56" s="136"/>
      <c r="M56" s="136"/>
      <c r="N56" s="136"/>
      <c r="O56" s="136"/>
      <c r="P56" s="136"/>
      <c r="Q56" s="136"/>
      <c r="R56" s="136"/>
      <c r="S56" s="136"/>
      <c r="T56" s="136"/>
      <c r="U56" s="137"/>
      <c r="V56" s="137"/>
      <c r="W56" s="136"/>
      <c r="X56" s="136"/>
      <c r="Y56" s="136"/>
      <c r="Z56" s="136"/>
      <c r="AA56" s="136"/>
      <c r="AB56" s="136"/>
      <c r="AC56" s="136"/>
      <c r="AD56" s="136"/>
      <c r="AE56" s="136"/>
      <c r="AF56" s="136"/>
      <c r="AG56" s="136"/>
      <c r="AH56" s="136"/>
      <c r="AI56" s="136"/>
      <c r="AJ56" s="136"/>
      <c r="AK56" s="136"/>
      <c r="AL56" s="137"/>
      <c r="AM56" s="137"/>
      <c r="BF56" s="137"/>
    </row>
    <row r="57" spans="2:58" ht="20.25" customHeight="1" x14ac:dyDescent="0.2">
      <c r="C57" s="136"/>
      <c r="D57" s="136"/>
      <c r="E57" s="136"/>
      <c r="F57" s="136"/>
      <c r="G57" s="136"/>
      <c r="H57" s="136"/>
      <c r="I57" s="136"/>
      <c r="J57" s="136"/>
      <c r="K57" s="136"/>
      <c r="L57" s="136"/>
      <c r="M57" s="136"/>
      <c r="N57" s="136"/>
      <c r="O57" s="136"/>
      <c r="P57" s="136"/>
      <c r="Q57" s="136"/>
      <c r="R57" s="136"/>
      <c r="S57" s="136"/>
      <c r="T57" s="136"/>
      <c r="U57" s="137"/>
      <c r="V57" s="137"/>
      <c r="W57" s="136"/>
      <c r="X57" s="136"/>
      <c r="Y57" s="136"/>
      <c r="Z57" s="136"/>
      <c r="AA57" s="136"/>
      <c r="AB57" s="136"/>
      <c r="AC57" s="136"/>
      <c r="AD57" s="136"/>
      <c r="AE57" s="136"/>
      <c r="AF57" s="136"/>
      <c r="AG57" s="136"/>
      <c r="AH57" s="136"/>
      <c r="AI57" s="136"/>
      <c r="AJ57" s="136"/>
      <c r="AK57" s="136"/>
      <c r="AL57" s="137"/>
      <c r="AM57" s="137"/>
      <c r="BF57" s="137"/>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8"/>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xr:uid="{097A4F60-6E6E-4F9E-B74C-561C479B6A22}"/>
    <dataValidation type="list" allowBlank="1" showInputMessage="1" sqref="E14:F31" xr:uid="{0F930971-27DF-4A2D-AA54-B0F30F87B0C6}">
      <formula1>"A, B, C, D"</formula1>
    </dataValidation>
    <dataValidation type="list" allowBlank="1" showInputMessage="1" showErrorMessage="1" sqref="AZ4:BC4" xr:uid="{69FDC6C2-BBE6-4517-A965-C59E8E7D7E4F}">
      <formula1>"予定,実績,予定・実績"</formula1>
    </dataValidation>
    <dataValidation type="list" errorStyle="warning" allowBlank="1" showInputMessage="1" error="リストにない場合のみ、入力してください。" sqref="G14:K31" xr:uid="{5054212A-74A8-4F4C-A307-D5144A0C5C9B}">
      <formula1>INDIRECT(C14)</formula1>
    </dataValidation>
    <dataValidation type="list" allowBlank="1" showInputMessage="1" sqref="C14:D31" xr:uid="{EB8C1114-7478-4BCA-B0D7-3E506B913A4D}">
      <formula1>職種</formula1>
    </dataValidation>
    <dataValidation type="list" allowBlank="1" showInputMessage="1" showErrorMessage="1" sqref="AZ3" xr:uid="{3527CEA1-6595-4AAA-AF25-A49A925239AD}">
      <formula1>"４週,暦月"</formula1>
    </dataValidation>
    <dataValidation type="list" allowBlank="1" showInputMessage="1" showErrorMessage="1" sqref="J42:K42" xr:uid="{52BE2A43-0C85-40B7-88EC-51BB0268266C}">
      <formula1>"週,暦月"</formula1>
    </dataValidation>
    <dataValidation type="decimal" allowBlank="1" showInputMessage="1" showErrorMessage="1" error="入力可能範囲　32～40" sqref="AV5" xr:uid="{B0F2F0A6-03E2-43DC-B9C8-C85FAA9F710B}">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BBC96EF8-9F59-4EE3-8CEF-EDA7365F4D74}">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98F2-5A05-4A8A-8420-47FD5F413BDF}">
  <sheetPr>
    <pageSetUpPr fitToPage="1"/>
  </sheetPr>
  <dimension ref="A1:BC71"/>
  <sheetViews>
    <sheetView workbookViewId="0"/>
  </sheetViews>
  <sheetFormatPr defaultColWidth="10" defaultRowHeight="18" x14ac:dyDescent="0.2"/>
  <cols>
    <col min="1" max="2" width="10" style="138"/>
    <col min="3" max="3" width="49.109375" style="138" customWidth="1"/>
    <col min="4" max="16384" width="10" style="138"/>
  </cols>
  <sheetData>
    <row r="1" spans="1:10" x14ac:dyDescent="0.2">
      <c r="A1" s="138" t="s">
        <v>164</v>
      </c>
    </row>
    <row r="2" spans="1:10" s="141" customFormat="1" ht="20.25" customHeight="1" x14ac:dyDescent="0.2">
      <c r="A2" s="139" t="s">
        <v>165</v>
      </c>
      <c r="B2" s="139"/>
      <c r="C2" s="140"/>
    </row>
    <row r="3" spans="1:10" s="141" customFormat="1" ht="20.25" customHeight="1" x14ac:dyDescent="0.2">
      <c r="A3" s="140"/>
      <c r="B3" s="140"/>
      <c r="C3" s="140"/>
    </row>
    <row r="4" spans="1:10" s="141" customFormat="1" ht="20.25" customHeight="1" x14ac:dyDescent="0.2">
      <c r="A4" s="142"/>
      <c r="B4" s="140" t="s">
        <v>166</v>
      </c>
      <c r="C4" s="140"/>
      <c r="E4" s="737" t="s">
        <v>167</v>
      </c>
      <c r="F4" s="737"/>
      <c r="G4" s="737"/>
      <c r="H4" s="737"/>
      <c r="I4" s="737"/>
      <c r="J4" s="737"/>
    </row>
    <row r="5" spans="1:10" s="141" customFormat="1" ht="20.25" customHeight="1" x14ac:dyDescent="0.2">
      <c r="A5" s="143"/>
      <c r="B5" s="140" t="s">
        <v>168</v>
      </c>
      <c r="C5" s="140"/>
      <c r="E5" s="737"/>
      <c r="F5" s="737"/>
      <c r="G5" s="737"/>
      <c r="H5" s="737"/>
      <c r="I5" s="737"/>
      <c r="J5" s="737"/>
    </row>
    <row r="6" spans="1:10" s="141" customFormat="1" ht="20.25" customHeight="1" x14ac:dyDescent="0.2">
      <c r="A6" s="144" t="s">
        <v>169</v>
      </c>
      <c r="B6" s="140"/>
      <c r="C6" s="140"/>
    </row>
    <row r="7" spans="1:10" s="141" customFormat="1" ht="20.25" customHeight="1" x14ac:dyDescent="0.2">
      <c r="A7" s="144"/>
      <c r="B7" s="140"/>
      <c r="C7" s="140"/>
    </row>
    <row r="8" spans="1:10" s="141" customFormat="1" ht="20.25" customHeight="1" x14ac:dyDescent="0.2">
      <c r="A8" s="140" t="s">
        <v>170</v>
      </c>
      <c r="B8" s="140"/>
      <c r="C8" s="140"/>
    </row>
    <row r="9" spans="1:10" s="141" customFormat="1" ht="20.25" customHeight="1" x14ac:dyDescent="0.2">
      <c r="A9" s="144"/>
      <c r="B9" s="140"/>
      <c r="C9" s="140"/>
    </row>
    <row r="10" spans="1:10" s="141" customFormat="1" ht="20.25" customHeight="1" x14ac:dyDescent="0.2">
      <c r="A10" s="140" t="s">
        <v>171</v>
      </c>
      <c r="B10" s="140"/>
      <c r="C10" s="140"/>
    </row>
    <row r="11" spans="1:10" s="141" customFormat="1" ht="20.25" customHeight="1" x14ac:dyDescent="0.2">
      <c r="A11" s="140"/>
      <c r="B11" s="140"/>
      <c r="C11" s="140"/>
    </row>
    <row r="12" spans="1:10" s="141" customFormat="1" ht="20.25" customHeight="1" x14ac:dyDescent="0.2">
      <c r="A12" s="140" t="s">
        <v>172</v>
      </c>
      <c r="B12" s="140"/>
      <c r="C12" s="140"/>
    </row>
    <row r="13" spans="1:10" s="141" customFormat="1" ht="20.25" customHeight="1" x14ac:dyDescent="0.2">
      <c r="A13" s="140"/>
      <c r="B13" s="140"/>
      <c r="C13" s="140"/>
    </row>
    <row r="14" spans="1:10" s="141" customFormat="1" ht="20.25" customHeight="1" x14ac:dyDescent="0.2">
      <c r="A14" s="140" t="s">
        <v>173</v>
      </c>
      <c r="B14" s="140"/>
      <c r="C14" s="140"/>
    </row>
    <row r="15" spans="1:10" s="141" customFormat="1" ht="20.25" customHeight="1" x14ac:dyDescent="0.2">
      <c r="A15" s="140"/>
      <c r="B15" s="140"/>
      <c r="C15" s="140"/>
    </row>
    <row r="16" spans="1:10" s="141" customFormat="1" ht="20.25" customHeight="1" x14ac:dyDescent="0.2">
      <c r="A16" s="140" t="s">
        <v>174</v>
      </c>
      <c r="B16" s="140"/>
      <c r="C16" s="140"/>
    </row>
    <row r="17" spans="1:3" s="141" customFormat="1" ht="20.25" customHeight="1" x14ac:dyDescent="0.2">
      <c r="A17" s="140"/>
      <c r="B17" s="140"/>
      <c r="C17" s="140"/>
    </row>
    <row r="18" spans="1:3" s="141" customFormat="1" ht="20.25" customHeight="1" x14ac:dyDescent="0.2">
      <c r="A18" s="140" t="s">
        <v>175</v>
      </c>
      <c r="B18" s="140"/>
      <c r="C18" s="140"/>
    </row>
    <row r="19" spans="1:3" s="141" customFormat="1" ht="20.25" customHeight="1" x14ac:dyDescent="0.2">
      <c r="A19" s="140" t="s">
        <v>176</v>
      </c>
      <c r="B19" s="140"/>
      <c r="C19" s="140"/>
    </row>
    <row r="20" spans="1:3" s="141" customFormat="1" ht="20.25" customHeight="1" x14ac:dyDescent="0.2">
      <c r="A20" s="140"/>
      <c r="B20" s="140"/>
      <c r="C20" s="140"/>
    </row>
    <row r="21" spans="1:3" s="141" customFormat="1" ht="20.25" customHeight="1" x14ac:dyDescent="0.2">
      <c r="A21" s="140"/>
      <c r="B21" s="145" t="s">
        <v>107</v>
      </c>
      <c r="C21" s="145" t="s">
        <v>177</v>
      </c>
    </row>
    <row r="22" spans="1:3" s="141" customFormat="1" ht="20.25" customHeight="1" x14ac:dyDescent="0.2">
      <c r="A22" s="140"/>
      <c r="B22" s="145">
        <v>1</v>
      </c>
      <c r="C22" s="146" t="s">
        <v>120</v>
      </c>
    </row>
    <row r="23" spans="1:3" s="141" customFormat="1" ht="20.25" customHeight="1" x14ac:dyDescent="0.2">
      <c r="A23" s="140"/>
      <c r="B23" s="145">
        <v>2</v>
      </c>
      <c r="C23" s="146" t="s">
        <v>124</v>
      </c>
    </row>
    <row r="24" spans="1:3" s="141" customFormat="1" ht="20.25" customHeight="1" x14ac:dyDescent="0.2">
      <c r="A24" s="140"/>
      <c r="B24" s="145">
        <v>3</v>
      </c>
      <c r="C24" s="146" t="s">
        <v>178</v>
      </c>
    </row>
    <row r="25" spans="1:3" s="141" customFormat="1" ht="20.25" customHeight="1" x14ac:dyDescent="0.2">
      <c r="A25" s="140"/>
      <c r="B25" s="140"/>
      <c r="C25" s="140"/>
    </row>
    <row r="26" spans="1:3" s="141" customFormat="1" ht="20.25" customHeight="1" x14ac:dyDescent="0.2">
      <c r="A26" s="140" t="s">
        <v>179</v>
      </c>
      <c r="B26" s="140"/>
      <c r="C26" s="140"/>
    </row>
    <row r="27" spans="1:3" s="141" customFormat="1" ht="20.25" customHeight="1" x14ac:dyDescent="0.2">
      <c r="A27" s="140" t="s">
        <v>180</v>
      </c>
      <c r="B27" s="140"/>
      <c r="C27" s="140"/>
    </row>
    <row r="28" spans="1:3" s="141" customFormat="1" ht="20.25" customHeight="1" x14ac:dyDescent="0.2">
      <c r="A28" s="140"/>
      <c r="B28" s="140"/>
      <c r="C28" s="140"/>
    </row>
    <row r="29" spans="1:3" s="141" customFormat="1" ht="20.25" customHeight="1" x14ac:dyDescent="0.2">
      <c r="A29" s="140"/>
      <c r="B29" s="145" t="s">
        <v>136</v>
      </c>
      <c r="C29" s="145" t="s">
        <v>137</v>
      </c>
    </row>
    <row r="30" spans="1:3" s="141" customFormat="1" ht="20.25" customHeight="1" x14ac:dyDescent="0.2">
      <c r="A30" s="140"/>
      <c r="B30" s="145" t="s">
        <v>141</v>
      </c>
      <c r="C30" s="146" t="s">
        <v>142</v>
      </c>
    </row>
    <row r="31" spans="1:3" s="141" customFormat="1" ht="20.25" customHeight="1" x14ac:dyDescent="0.2">
      <c r="A31" s="140"/>
      <c r="B31" s="145" t="s">
        <v>143</v>
      </c>
      <c r="C31" s="146" t="s">
        <v>144</v>
      </c>
    </row>
    <row r="32" spans="1:3" s="141" customFormat="1" ht="20.25" customHeight="1" x14ac:dyDescent="0.2">
      <c r="A32" s="140"/>
      <c r="B32" s="145" t="s">
        <v>145</v>
      </c>
      <c r="C32" s="146" t="s">
        <v>146</v>
      </c>
    </row>
    <row r="33" spans="1:55" s="141" customFormat="1" ht="20.25" customHeight="1" x14ac:dyDescent="0.2">
      <c r="A33" s="140"/>
      <c r="B33" s="145" t="s">
        <v>148</v>
      </c>
      <c r="C33" s="146" t="s">
        <v>149</v>
      </c>
    </row>
    <row r="34" spans="1:55" s="141" customFormat="1" ht="20.25" customHeight="1" x14ac:dyDescent="0.2">
      <c r="A34" s="140"/>
      <c r="B34" s="140"/>
      <c r="C34" s="140"/>
    </row>
    <row r="35" spans="1:55" s="141" customFormat="1" ht="20.25" customHeight="1" x14ac:dyDescent="0.2">
      <c r="A35" s="140"/>
      <c r="B35" s="147" t="s">
        <v>181</v>
      </c>
      <c r="C35" s="140"/>
    </row>
    <row r="36" spans="1:55" s="141" customFormat="1" ht="20.25" customHeight="1" x14ac:dyDescent="0.2">
      <c r="B36" s="140" t="s">
        <v>182</v>
      </c>
      <c r="E36" s="147"/>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row>
    <row r="37" spans="1:55" s="141" customFormat="1" ht="20.25" customHeight="1" x14ac:dyDescent="0.2">
      <c r="B37" s="140" t="s">
        <v>183</v>
      </c>
      <c r="E37" s="140"/>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row>
    <row r="38" spans="1:55" s="141" customFormat="1" ht="20.25" customHeight="1" x14ac:dyDescent="0.2">
      <c r="E38" s="140"/>
    </row>
    <row r="39" spans="1:55" s="141" customFormat="1" ht="20.25" customHeight="1" x14ac:dyDescent="0.2">
      <c r="A39" s="140"/>
      <c r="B39" s="140"/>
      <c r="C39" s="140"/>
      <c r="D39" s="147"/>
      <c r="E39" s="149"/>
      <c r="F39" s="149"/>
      <c r="G39" s="149"/>
      <c r="J39" s="149"/>
      <c r="K39" s="149"/>
      <c r="L39" s="149"/>
      <c r="R39" s="149"/>
      <c r="S39" s="149"/>
      <c r="T39" s="149"/>
      <c r="W39" s="149"/>
      <c r="X39" s="149"/>
      <c r="Y39" s="149"/>
    </row>
    <row r="40" spans="1:55" s="141" customFormat="1" ht="20.25" customHeight="1" x14ac:dyDescent="0.2">
      <c r="A40" s="140" t="s">
        <v>184</v>
      </c>
      <c r="B40" s="140"/>
      <c r="C40" s="140"/>
    </row>
    <row r="41" spans="1:55" s="141" customFormat="1" ht="20.25" customHeight="1" x14ac:dyDescent="0.2">
      <c r="A41" s="140" t="s">
        <v>185</v>
      </c>
      <c r="B41" s="140"/>
      <c r="C41" s="140"/>
    </row>
    <row r="42" spans="1:55" s="141" customFormat="1" ht="20.25" customHeight="1" x14ac:dyDescent="0.2">
      <c r="A42" s="150" t="s">
        <v>186</v>
      </c>
      <c r="D42" s="151"/>
      <c r="E42" s="152"/>
      <c r="F42" s="149"/>
      <c r="G42" s="149"/>
      <c r="H42" s="149"/>
      <c r="I42" s="149"/>
      <c r="K42" s="149"/>
      <c r="M42" s="149"/>
      <c r="N42" s="149"/>
      <c r="O42" s="149"/>
      <c r="P42" s="149"/>
      <c r="Q42" s="149"/>
      <c r="S42" s="149"/>
      <c r="U42" s="149"/>
      <c r="V42" s="149"/>
      <c r="X42" s="149"/>
      <c r="Z42" s="149"/>
      <c r="AA42" s="149"/>
      <c r="AB42" s="149"/>
      <c r="AC42" s="149"/>
      <c r="AD42" s="149"/>
      <c r="AF42" s="147"/>
      <c r="AH42" s="149"/>
      <c r="AM42" s="149"/>
    </row>
    <row r="43" spans="1:55" s="141" customFormat="1" ht="20.25" customHeight="1" x14ac:dyDescent="0.2">
      <c r="C43" s="150"/>
      <c r="D43" s="151"/>
      <c r="E43" s="152"/>
      <c r="F43" s="149"/>
      <c r="G43" s="149"/>
      <c r="H43" s="149"/>
      <c r="I43" s="149"/>
      <c r="K43" s="149"/>
      <c r="M43" s="149"/>
      <c r="N43" s="149"/>
      <c r="O43" s="149"/>
      <c r="P43" s="149"/>
      <c r="Q43" s="149"/>
      <c r="S43" s="149"/>
      <c r="U43" s="149"/>
      <c r="V43" s="149"/>
      <c r="X43" s="149"/>
      <c r="Z43" s="149"/>
      <c r="AA43" s="149"/>
      <c r="AB43" s="149"/>
      <c r="AC43" s="149"/>
      <c r="AD43" s="149"/>
      <c r="AF43" s="147"/>
      <c r="AH43" s="149"/>
      <c r="AM43" s="149"/>
    </row>
    <row r="44" spans="1:55" s="141" customFormat="1" ht="20.25" customHeight="1" x14ac:dyDescent="0.2">
      <c r="A44" s="140" t="s">
        <v>187</v>
      </c>
      <c r="B44" s="140"/>
    </row>
    <row r="45" spans="1:55" s="141" customFormat="1" ht="20.25" customHeight="1" x14ac:dyDescent="0.2"/>
    <row r="46" spans="1:55" s="141" customFormat="1" ht="20.25" customHeight="1" x14ac:dyDescent="0.2">
      <c r="A46" s="140" t="s">
        <v>188</v>
      </c>
      <c r="B46" s="140"/>
      <c r="C46" s="140"/>
    </row>
    <row r="47" spans="1:55" s="141" customFormat="1" ht="20.25" customHeight="1" x14ac:dyDescent="0.2">
      <c r="A47" s="140" t="s">
        <v>189</v>
      </c>
      <c r="B47" s="140"/>
      <c r="C47" s="140"/>
    </row>
    <row r="48" spans="1:55" s="141" customFormat="1" ht="20.25" customHeight="1" x14ac:dyDescent="0.2"/>
    <row r="49" spans="1:55" s="141" customFormat="1" ht="20.25" customHeight="1" x14ac:dyDescent="0.2">
      <c r="A49" s="140" t="s">
        <v>190</v>
      </c>
      <c r="B49" s="140"/>
      <c r="C49" s="140"/>
    </row>
    <row r="50" spans="1:55" s="141" customFormat="1" ht="20.25" customHeight="1" x14ac:dyDescent="0.2">
      <c r="A50" s="140" t="s">
        <v>191</v>
      </c>
      <c r="B50" s="140"/>
      <c r="C50" s="140"/>
    </row>
    <row r="51" spans="1:55" s="141" customFormat="1" ht="20.25" customHeight="1" x14ac:dyDescent="0.2">
      <c r="A51" s="140"/>
      <c r="B51" s="140"/>
      <c r="C51" s="140"/>
    </row>
    <row r="52" spans="1:55" s="141" customFormat="1" ht="20.25" customHeight="1" x14ac:dyDescent="0.2">
      <c r="A52" s="140" t="s">
        <v>192</v>
      </c>
      <c r="B52" s="140"/>
      <c r="C52" s="140"/>
    </row>
    <row r="53" spans="1:55" s="141" customFormat="1" ht="20.25" customHeight="1" x14ac:dyDescent="0.2">
      <c r="A53" s="140"/>
      <c r="B53" s="140"/>
      <c r="C53" s="140"/>
    </row>
    <row r="54" spans="1:55" s="141" customFormat="1" ht="20.25" customHeight="1" x14ac:dyDescent="0.2">
      <c r="A54" s="141" t="s">
        <v>193</v>
      </c>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row>
    <row r="55" spans="1:55" s="141" customFormat="1" ht="20.25" customHeight="1" x14ac:dyDescent="0.2">
      <c r="A55" s="141" t="s">
        <v>194</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row>
    <row r="56" spans="1:55" s="141" customFormat="1" ht="20.25" customHeight="1" x14ac:dyDescent="0.2">
      <c r="A56" s="141" t="s">
        <v>195</v>
      </c>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row>
    <row r="57" spans="1:55" s="141" customFormat="1" ht="20.25" customHeight="1" x14ac:dyDescent="0.2">
      <c r="A57" s="140"/>
      <c r="B57" s="140"/>
      <c r="C57" s="140"/>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row>
    <row r="58" spans="1:55" s="141" customFormat="1" ht="20.25" customHeight="1" x14ac:dyDescent="0.2">
      <c r="A58" s="141" t="s">
        <v>196</v>
      </c>
      <c r="C58" s="154"/>
      <c r="D58" s="147"/>
      <c r="E58" s="147"/>
    </row>
    <row r="59" spans="1:55" s="141" customFormat="1" ht="20.25" customHeight="1" x14ac:dyDescent="0.2">
      <c r="A59" s="155" t="s">
        <v>197</v>
      </c>
      <c r="B59" s="154"/>
      <c r="C59" s="154"/>
      <c r="D59" s="140"/>
      <c r="E59" s="140"/>
    </row>
    <row r="60" spans="1:55" s="141" customFormat="1" ht="20.25" customHeight="1" x14ac:dyDescent="0.2">
      <c r="A60" s="156" t="s">
        <v>198</v>
      </c>
      <c r="B60" s="154"/>
      <c r="C60" s="154"/>
      <c r="D60" s="140"/>
      <c r="E60" s="140"/>
    </row>
    <row r="61" spans="1:55" s="141" customFormat="1" ht="20.25" customHeight="1" x14ac:dyDescent="0.2">
      <c r="A61" s="155" t="s">
        <v>199</v>
      </c>
      <c r="B61" s="154"/>
      <c r="C61" s="154"/>
      <c r="D61" s="140"/>
      <c r="E61" s="140"/>
    </row>
    <row r="62" spans="1:55" s="141" customFormat="1" ht="20.25" customHeight="1" x14ac:dyDescent="0.2">
      <c r="A62" s="156" t="s">
        <v>200</v>
      </c>
      <c r="B62" s="154"/>
      <c r="C62" s="154"/>
      <c r="D62" s="140"/>
      <c r="E62" s="140"/>
    </row>
    <row r="63" spans="1:55" s="141" customFormat="1" ht="20.25" customHeight="1" x14ac:dyDescent="0.2">
      <c r="A63" s="155" t="s">
        <v>201</v>
      </c>
      <c r="B63" s="154"/>
      <c r="C63" s="154"/>
      <c r="D63" s="140"/>
      <c r="E63" s="140"/>
    </row>
    <row r="64" spans="1:55" s="141" customFormat="1" ht="20.25" customHeight="1" x14ac:dyDescent="0.2">
      <c r="A64" s="155" t="s">
        <v>202</v>
      </c>
      <c r="B64" s="154"/>
      <c r="C64" s="154"/>
      <c r="D64" s="140"/>
      <c r="E64" s="140"/>
    </row>
    <row r="65" spans="1:5" s="141" customFormat="1" ht="20.25" customHeight="1" x14ac:dyDescent="0.2">
      <c r="A65" s="155" t="s">
        <v>203</v>
      </c>
      <c r="B65" s="154"/>
      <c r="C65" s="154"/>
      <c r="D65" s="140"/>
      <c r="E65" s="140"/>
    </row>
    <row r="66" spans="1:5" s="141" customFormat="1" ht="20.25" customHeight="1" x14ac:dyDescent="0.2">
      <c r="A66" s="154"/>
      <c r="B66" s="154"/>
      <c r="C66" s="154"/>
      <c r="D66" s="140"/>
      <c r="E66" s="140"/>
    </row>
    <row r="67" spans="1:5" s="141" customFormat="1" ht="20.25" customHeight="1" x14ac:dyDescent="0.2">
      <c r="A67" s="154"/>
      <c r="B67" s="154"/>
      <c r="C67" s="154"/>
      <c r="D67" s="140"/>
      <c r="E67" s="140"/>
    </row>
    <row r="68" spans="1:5" s="141" customFormat="1" ht="20.25" customHeight="1" x14ac:dyDescent="0.2">
      <c r="A68" s="154"/>
      <c r="B68" s="154"/>
      <c r="C68" s="154"/>
      <c r="D68" s="140"/>
      <c r="E68" s="140"/>
    </row>
    <row r="69" spans="1:5" s="141" customFormat="1" ht="20.25" customHeight="1" x14ac:dyDescent="0.2">
      <c r="A69" s="154"/>
      <c r="B69" s="154"/>
      <c r="C69" s="154"/>
      <c r="D69" s="140"/>
      <c r="E69" s="140"/>
    </row>
    <row r="70" spans="1:5" ht="20.25" customHeight="1" x14ac:dyDescent="0.2"/>
    <row r="71" spans="1:5" ht="20.25" customHeight="1" x14ac:dyDescent="0.2"/>
  </sheetData>
  <mergeCells count="1">
    <mergeCell ref="E4:J5"/>
  </mergeCells>
  <phoneticPr fontId="8"/>
  <printOptions horizontalCentered="1"/>
  <pageMargins left="0.70866141732283472" right="0.70866141732283472" top="0.74803149606299213" bottom="0.15748031496062992"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1FB0-6876-42B1-8F54-56BEA3094935}">
  <sheetPr>
    <pageSetUpPr fitToPage="1"/>
  </sheetPr>
  <dimension ref="B1:K45"/>
  <sheetViews>
    <sheetView workbookViewId="0"/>
  </sheetViews>
  <sheetFormatPr defaultColWidth="10" defaultRowHeight="26.4" x14ac:dyDescent="0.2"/>
  <cols>
    <col min="1" max="1" width="2.21875" style="157" customWidth="1"/>
    <col min="2" max="2" width="9.5546875" style="157" customWidth="1"/>
    <col min="3" max="11" width="45.109375" style="157" customWidth="1"/>
    <col min="12" max="16384" width="10" style="157"/>
  </cols>
  <sheetData>
    <row r="1" spans="2:11" x14ac:dyDescent="0.2">
      <c r="B1" s="157" t="s">
        <v>204</v>
      </c>
    </row>
    <row r="3" spans="2:11" x14ac:dyDescent="0.2">
      <c r="B3" s="158" t="s">
        <v>107</v>
      </c>
      <c r="C3" s="158" t="s">
        <v>205</v>
      </c>
    </row>
    <row r="4" spans="2:11" x14ac:dyDescent="0.2">
      <c r="B4" s="158">
        <v>1</v>
      </c>
      <c r="C4" s="159" t="s">
        <v>88</v>
      </c>
    </row>
    <row r="5" spans="2:11" x14ac:dyDescent="0.2">
      <c r="B5" s="158">
        <v>2</v>
      </c>
      <c r="C5" s="159" t="s">
        <v>206</v>
      </c>
    </row>
    <row r="6" spans="2:11" x14ac:dyDescent="0.2">
      <c r="B6" s="158">
        <v>3</v>
      </c>
      <c r="C6" s="159"/>
    </row>
    <row r="7" spans="2:11" x14ac:dyDescent="0.2">
      <c r="B7" s="158">
        <v>4</v>
      </c>
      <c r="C7" s="159"/>
    </row>
    <row r="8" spans="2:11" x14ac:dyDescent="0.2">
      <c r="B8" s="158">
        <v>5</v>
      </c>
      <c r="C8" s="159"/>
    </row>
    <row r="9" spans="2:11" x14ac:dyDescent="0.2">
      <c r="B9" s="158">
        <v>6</v>
      </c>
      <c r="C9" s="159"/>
    </row>
    <row r="10" spans="2:11" x14ac:dyDescent="0.2">
      <c r="B10" s="158">
        <v>7</v>
      </c>
      <c r="C10" s="159"/>
    </row>
    <row r="11" spans="2:11" x14ac:dyDescent="0.2">
      <c r="B11" s="158">
        <v>8</v>
      </c>
      <c r="C11" s="159"/>
    </row>
    <row r="13" spans="2:11" x14ac:dyDescent="0.2">
      <c r="B13" s="157" t="s">
        <v>207</v>
      </c>
    </row>
    <row r="14" spans="2:11" ht="27" thickBot="1" x14ac:dyDescent="0.25"/>
    <row r="15" spans="2:11" ht="27" thickBot="1" x14ac:dyDescent="0.25">
      <c r="B15" s="160" t="s">
        <v>177</v>
      </c>
      <c r="C15" s="161" t="s">
        <v>120</v>
      </c>
      <c r="D15" s="162" t="s">
        <v>124</v>
      </c>
      <c r="E15" s="163" t="s">
        <v>178</v>
      </c>
      <c r="F15" s="164" t="s">
        <v>208</v>
      </c>
      <c r="G15" s="164" t="s">
        <v>208</v>
      </c>
      <c r="H15" s="164" t="s">
        <v>208</v>
      </c>
      <c r="I15" s="164" t="s">
        <v>208</v>
      </c>
      <c r="J15" s="164" t="s">
        <v>208</v>
      </c>
      <c r="K15" s="165" t="s">
        <v>208</v>
      </c>
    </row>
    <row r="16" spans="2:11" x14ac:dyDescent="0.2">
      <c r="B16" s="738" t="s">
        <v>209</v>
      </c>
      <c r="C16" s="166" t="s">
        <v>122</v>
      </c>
      <c r="D16" s="167" t="s">
        <v>122</v>
      </c>
      <c r="E16" s="167" t="s">
        <v>210</v>
      </c>
      <c r="F16" s="167"/>
      <c r="G16" s="167"/>
      <c r="H16" s="167"/>
      <c r="I16" s="168"/>
      <c r="J16" s="168"/>
      <c r="K16" s="169"/>
    </row>
    <row r="17" spans="2:11" x14ac:dyDescent="0.2">
      <c r="B17" s="738"/>
      <c r="C17" s="170" t="s">
        <v>211</v>
      </c>
      <c r="D17" s="167" t="s">
        <v>124</v>
      </c>
      <c r="E17" s="167" t="s">
        <v>124</v>
      </c>
      <c r="F17" s="167"/>
      <c r="G17" s="167"/>
      <c r="H17" s="167"/>
      <c r="I17" s="171"/>
      <c r="J17" s="171"/>
      <c r="K17" s="172"/>
    </row>
    <row r="18" spans="2:11" x14ac:dyDescent="0.2">
      <c r="B18" s="738"/>
      <c r="C18" s="170" t="s">
        <v>211</v>
      </c>
      <c r="D18" s="167" t="s">
        <v>208</v>
      </c>
      <c r="E18" s="167" t="s">
        <v>212</v>
      </c>
      <c r="F18" s="167"/>
      <c r="G18" s="167"/>
      <c r="H18" s="167"/>
      <c r="I18" s="171"/>
      <c r="J18" s="171"/>
      <c r="K18" s="172"/>
    </row>
    <row r="19" spans="2:11" x14ac:dyDescent="0.2">
      <c r="B19" s="738"/>
      <c r="C19" s="170" t="s">
        <v>208</v>
      </c>
      <c r="D19" s="167" t="s">
        <v>208</v>
      </c>
      <c r="E19" s="167" t="s">
        <v>213</v>
      </c>
      <c r="F19" s="167"/>
      <c r="G19" s="167"/>
      <c r="H19" s="167"/>
      <c r="I19" s="171"/>
      <c r="J19" s="171"/>
      <c r="K19" s="172"/>
    </row>
    <row r="20" spans="2:11" x14ac:dyDescent="0.2">
      <c r="B20" s="738"/>
      <c r="C20" s="170" t="s">
        <v>208</v>
      </c>
      <c r="D20" s="167" t="s">
        <v>208</v>
      </c>
      <c r="E20" s="167" t="s">
        <v>214</v>
      </c>
      <c r="F20" s="167"/>
      <c r="G20" s="167"/>
      <c r="H20" s="167"/>
      <c r="I20" s="171"/>
      <c r="J20" s="171"/>
      <c r="K20" s="172"/>
    </row>
    <row r="21" spans="2:11" x14ac:dyDescent="0.2">
      <c r="B21" s="738"/>
      <c r="C21" s="170" t="s">
        <v>208</v>
      </c>
      <c r="D21" s="167" t="s">
        <v>208</v>
      </c>
      <c r="E21" s="167" t="s">
        <v>208</v>
      </c>
      <c r="F21" s="167"/>
      <c r="G21" s="167"/>
      <c r="H21" s="167"/>
      <c r="I21" s="171"/>
      <c r="J21" s="171"/>
      <c r="K21" s="172"/>
    </row>
    <row r="22" spans="2:11" x14ac:dyDescent="0.2">
      <c r="B22" s="738"/>
      <c r="C22" s="170" t="s">
        <v>208</v>
      </c>
      <c r="D22" s="167" t="s">
        <v>208</v>
      </c>
      <c r="E22" s="167" t="s">
        <v>208</v>
      </c>
      <c r="F22" s="167"/>
      <c r="G22" s="167"/>
      <c r="H22" s="167"/>
      <c r="I22" s="171"/>
      <c r="J22" s="171"/>
      <c r="K22" s="172"/>
    </row>
    <row r="23" spans="2:11" x14ac:dyDescent="0.2">
      <c r="B23" s="738"/>
      <c r="C23" s="170" t="s">
        <v>208</v>
      </c>
      <c r="D23" s="167" t="s">
        <v>208</v>
      </c>
      <c r="E23" s="167" t="s">
        <v>208</v>
      </c>
      <c r="F23" s="167"/>
      <c r="G23" s="167"/>
      <c r="H23" s="167"/>
      <c r="I23" s="171"/>
      <c r="J23" s="171"/>
      <c r="K23" s="172"/>
    </row>
    <row r="24" spans="2:11" x14ac:dyDescent="0.2">
      <c r="B24" s="738"/>
      <c r="C24" s="170" t="s">
        <v>208</v>
      </c>
      <c r="D24" s="167" t="s">
        <v>208</v>
      </c>
      <c r="E24" s="167" t="s">
        <v>208</v>
      </c>
      <c r="F24" s="167"/>
      <c r="G24" s="167"/>
      <c r="H24" s="167"/>
      <c r="I24" s="171"/>
      <c r="J24" s="171"/>
      <c r="K24" s="172"/>
    </row>
    <row r="25" spans="2:11" x14ac:dyDescent="0.2">
      <c r="B25" s="738"/>
      <c r="C25" s="170" t="s">
        <v>208</v>
      </c>
      <c r="D25" s="173" t="s">
        <v>208</v>
      </c>
      <c r="E25" s="173" t="s">
        <v>208</v>
      </c>
      <c r="F25" s="173"/>
      <c r="G25" s="173"/>
      <c r="H25" s="173"/>
      <c r="I25" s="171"/>
      <c r="J25" s="171"/>
      <c r="K25" s="172"/>
    </row>
    <row r="26" spans="2:11" x14ac:dyDescent="0.2">
      <c r="B26" s="738"/>
      <c r="C26" s="170" t="s">
        <v>208</v>
      </c>
      <c r="D26" s="173" t="s">
        <v>208</v>
      </c>
      <c r="E26" s="173" t="s">
        <v>208</v>
      </c>
      <c r="F26" s="173"/>
      <c r="G26" s="173"/>
      <c r="H26" s="173"/>
      <c r="I26" s="171"/>
      <c r="J26" s="171"/>
      <c r="K26" s="172"/>
    </row>
    <row r="27" spans="2:11" x14ac:dyDescent="0.2">
      <c r="B27" s="738"/>
      <c r="C27" s="170" t="s">
        <v>208</v>
      </c>
      <c r="D27" s="173" t="s">
        <v>208</v>
      </c>
      <c r="E27" s="173" t="s">
        <v>208</v>
      </c>
      <c r="F27" s="173"/>
      <c r="G27" s="173"/>
      <c r="H27" s="173"/>
      <c r="I27" s="171"/>
      <c r="J27" s="171"/>
      <c r="K27" s="172"/>
    </row>
    <row r="28" spans="2:11" ht="27" thickBot="1" x14ac:dyDescent="0.25">
      <c r="B28" s="739"/>
      <c r="C28" s="174" t="s">
        <v>208</v>
      </c>
      <c r="D28" s="175" t="s">
        <v>208</v>
      </c>
      <c r="E28" s="175" t="s">
        <v>208</v>
      </c>
      <c r="F28" s="175"/>
      <c r="G28" s="175"/>
      <c r="H28" s="175"/>
      <c r="I28" s="175"/>
      <c r="J28" s="175"/>
      <c r="K28" s="176"/>
    </row>
    <row r="31" spans="2:11" x14ac:dyDescent="0.2">
      <c r="C31" s="157" t="s">
        <v>215</v>
      </c>
    </row>
    <row r="32" spans="2:11" x14ac:dyDescent="0.2">
      <c r="C32" s="157" t="s">
        <v>216</v>
      </c>
    </row>
    <row r="33" spans="3:3" x14ac:dyDescent="0.2">
      <c r="C33" s="157" t="s">
        <v>217</v>
      </c>
    </row>
    <row r="34" spans="3:3" x14ac:dyDescent="0.2">
      <c r="C34" s="157" t="s">
        <v>218</v>
      </c>
    </row>
    <row r="35" spans="3:3" x14ac:dyDescent="0.2">
      <c r="C35" s="157" t="s">
        <v>219</v>
      </c>
    </row>
    <row r="36" spans="3:3" x14ac:dyDescent="0.2">
      <c r="C36" s="157" t="s">
        <v>220</v>
      </c>
    </row>
    <row r="37" spans="3:3" x14ac:dyDescent="0.2">
      <c r="C37" s="157" t="s">
        <v>221</v>
      </c>
    </row>
    <row r="38" spans="3:3" x14ac:dyDescent="0.2">
      <c r="C38" s="157" t="s">
        <v>222</v>
      </c>
    </row>
    <row r="40" spans="3:3" x14ac:dyDescent="0.2">
      <c r="C40" s="157" t="s">
        <v>223</v>
      </c>
    </row>
    <row r="41" spans="3:3" x14ac:dyDescent="0.2">
      <c r="C41" s="157" t="s">
        <v>224</v>
      </c>
    </row>
    <row r="42" spans="3:3" x14ac:dyDescent="0.2">
      <c r="C42" s="157" t="s">
        <v>225</v>
      </c>
    </row>
    <row r="43" spans="3:3" x14ac:dyDescent="0.2">
      <c r="C43" s="157" t="s">
        <v>226</v>
      </c>
    </row>
    <row r="44" spans="3:3" x14ac:dyDescent="0.2">
      <c r="C44" s="157" t="s">
        <v>227</v>
      </c>
    </row>
    <row r="45" spans="3:3" x14ac:dyDescent="0.2">
      <c r="C45" s="157" t="s">
        <v>228</v>
      </c>
    </row>
  </sheetData>
  <mergeCells count="1">
    <mergeCell ref="B16:B28"/>
  </mergeCells>
  <phoneticPr fontId="8"/>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BD57-522B-4D1E-A7BB-C00C3BD78BF4}">
  <sheetPr>
    <tabColor rgb="FFFFC000"/>
    <pageSetUpPr fitToPage="1"/>
  </sheetPr>
  <dimension ref="B1:M19"/>
  <sheetViews>
    <sheetView showGridLines="0" zoomScaleNormal="100" workbookViewId="0">
      <selection activeCell="E20" sqref="E20"/>
    </sheetView>
  </sheetViews>
  <sheetFormatPr defaultColWidth="9" defaultRowHeight="13.2" x14ac:dyDescent="0.2"/>
  <cols>
    <col min="1" max="2" width="9" style="178"/>
    <col min="3" max="3" width="13" style="178" customWidth="1"/>
    <col min="4" max="4" width="15.6640625" style="178" customWidth="1"/>
    <col min="5" max="8" width="10.6640625" style="178" customWidth="1"/>
    <col min="9" max="9" width="9" style="178"/>
    <col min="10" max="12" width="5.6640625" style="178" customWidth="1"/>
    <col min="13" max="16384" width="9" style="178"/>
  </cols>
  <sheetData>
    <row r="1" spans="2:13" x14ac:dyDescent="0.2">
      <c r="B1" s="177" t="s">
        <v>229</v>
      </c>
    </row>
    <row r="2" spans="2:13" ht="18" customHeight="1" x14ac:dyDescent="0.2">
      <c r="B2" s="178" t="s">
        <v>230</v>
      </c>
    </row>
    <row r="3" spans="2:13" ht="25.5" customHeight="1" x14ac:dyDescent="0.2">
      <c r="B3" s="751" t="s">
        <v>231</v>
      </c>
      <c r="C3" s="751"/>
      <c r="D3" s="751"/>
      <c r="E3" s="751"/>
      <c r="F3" s="751"/>
      <c r="G3" s="751"/>
      <c r="H3" s="751"/>
    </row>
    <row r="4" spans="2:13" ht="13.8" thickBot="1" x14ac:dyDescent="0.25"/>
    <row r="5" spans="2:13" ht="28.5" customHeight="1" x14ac:dyDescent="0.2">
      <c r="B5" s="179"/>
      <c r="C5" s="180"/>
      <c r="D5" s="180"/>
      <c r="E5" s="180"/>
      <c r="F5" s="180"/>
      <c r="G5" s="180"/>
      <c r="H5" s="180"/>
      <c r="I5" s="180"/>
      <c r="J5" s="180"/>
      <c r="K5" s="180"/>
      <c r="L5" s="180"/>
      <c r="M5" s="181"/>
    </row>
    <row r="6" spans="2:13" ht="22.5" customHeight="1" x14ac:dyDescent="0.2">
      <c r="B6" s="182"/>
      <c r="C6" s="183"/>
      <c r="D6" s="184"/>
      <c r="E6" s="183"/>
      <c r="F6" s="185"/>
      <c r="G6" s="742"/>
      <c r="H6" s="744"/>
      <c r="I6" s="751" t="s">
        <v>232</v>
      </c>
      <c r="J6" s="751"/>
      <c r="K6" s="751"/>
      <c r="L6" s="751"/>
      <c r="M6" s="186"/>
    </row>
    <row r="7" spans="2:13" ht="22.5" customHeight="1" x14ac:dyDescent="0.2">
      <c r="B7" s="182"/>
      <c r="C7" s="187"/>
      <c r="D7" s="188" t="s">
        <v>233</v>
      </c>
      <c r="E7" s="187" t="s">
        <v>234</v>
      </c>
      <c r="F7" s="178" t="s">
        <v>235</v>
      </c>
      <c r="G7" s="749" t="s">
        <v>236</v>
      </c>
      <c r="H7" s="750"/>
      <c r="L7" s="189"/>
      <c r="M7" s="186"/>
    </row>
    <row r="8" spans="2:13" ht="22.5" customHeight="1" x14ac:dyDescent="0.2">
      <c r="B8" s="182"/>
      <c r="C8" s="187"/>
      <c r="D8" s="188" t="s">
        <v>237</v>
      </c>
      <c r="E8" s="187" t="s">
        <v>238</v>
      </c>
      <c r="F8" s="178" t="s">
        <v>238</v>
      </c>
      <c r="G8" s="749" t="s">
        <v>239</v>
      </c>
      <c r="H8" s="750"/>
      <c r="L8" s="190"/>
      <c r="M8" s="186"/>
    </row>
    <row r="9" spans="2:13" ht="22.5" customHeight="1" x14ac:dyDescent="0.2">
      <c r="B9" s="182"/>
      <c r="C9" s="187"/>
      <c r="D9" s="191"/>
      <c r="E9" s="192"/>
      <c r="F9" s="193"/>
      <c r="G9" s="740"/>
      <c r="H9" s="741"/>
      <c r="K9" s="178" t="s">
        <v>240</v>
      </c>
      <c r="M9" s="186"/>
    </row>
    <row r="10" spans="2:13" ht="22.5" customHeight="1" x14ac:dyDescent="0.2">
      <c r="B10" s="182"/>
      <c r="C10" s="188"/>
      <c r="D10" s="190"/>
      <c r="L10" s="190"/>
      <c r="M10" s="186"/>
    </row>
    <row r="11" spans="2:13" ht="22.5" customHeight="1" x14ac:dyDescent="0.2">
      <c r="B11" s="182"/>
      <c r="C11" s="188" t="s">
        <v>241</v>
      </c>
      <c r="D11" s="190"/>
      <c r="L11" s="194"/>
      <c r="M11" s="186"/>
    </row>
    <row r="12" spans="2:13" ht="22.5" customHeight="1" x14ac:dyDescent="0.2">
      <c r="B12" s="182"/>
      <c r="C12" s="188" t="s">
        <v>242</v>
      </c>
      <c r="D12" s="190"/>
      <c r="E12" s="184"/>
      <c r="F12" s="185"/>
      <c r="G12" s="189"/>
      <c r="H12" s="183"/>
      <c r="J12" s="742"/>
      <c r="K12" s="743"/>
      <c r="L12" s="744"/>
      <c r="M12" s="186"/>
    </row>
    <row r="13" spans="2:13" ht="22.5" customHeight="1" x14ac:dyDescent="0.2">
      <c r="B13" s="182"/>
      <c r="C13" s="188"/>
      <c r="D13" s="190"/>
      <c r="E13" s="188"/>
      <c r="F13" s="178" t="s">
        <v>243</v>
      </c>
      <c r="G13" s="190"/>
      <c r="H13" s="187" t="s">
        <v>244</v>
      </c>
      <c r="J13" s="745" t="s">
        <v>245</v>
      </c>
      <c r="K13" s="746"/>
      <c r="L13" s="747"/>
      <c r="M13" s="186"/>
    </row>
    <row r="14" spans="2:13" ht="22.5" customHeight="1" x14ac:dyDescent="0.2">
      <c r="B14" s="182"/>
      <c r="C14" s="188"/>
      <c r="D14" s="190"/>
      <c r="E14" s="188"/>
      <c r="G14" s="190"/>
      <c r="H14" s="187" t="s">
        <v>238</v>
      </c>
      <c r="J14" s="745"/>
      <c r="K14" s="746"/>
      <c r="L14" s="747"/>
      <c r="M14" s="186"/>
    </row>
    <row r="15" spans="2:13" ht="22.5" customHeight="1" x14ac:dyDescent="0.2">
      <c r="B15" s="182"/>
      <c r="C15" s="191"/>
      <c r="D15" s="194"/>
      <c r="E15" s="191"/>
      <c r="F15" s="193"/>
      <c r="G15" s="194"/>
      <c r="H15" s="192"/>
      <c r="I15" s="192"/>
      <c r="J15" s="740"/>
      <c r="K15" s="748"/>
      <c r="L15" s="741"/>
      <c r="M15" s="186"/>
    </row>
    <row r="16" spans="2:13" ht="71.25" customHeight="1" thickBot="1" x14ac:dyDescent="0.25">
      <c r="B16" s="195"/>
      <c r="C16" s="196"/>
      <c r="D16" s="196"/>
      <c r="E16" s="196"/>
      <c r="F16" s="196"/>
      <c r="G16" s="196"/>
      <c r="H16" s="196"/>
      <c r="I16" s="196"/>
      <c r="J16" s="196"/>
      <c r="K16" s="196"/>
      <c r="L16" s="196"/>
      <c r="M16" s="197"/>
    </row>
    <row r="17" spans="2:3" ht="22.5" customHeight="1" x14ac:dyDescent="0.2">
      <c r="B17" s="198" t="s">
        <v>246</v>
      </c>
      <c r="C17" s="178" t="s">
        <v>247</v>
      </c>
    </row>
    <row r="18" spans="2:3" ht="22.5" customHeight="1" x14ac:dyDescent="0.2">
      <c r="B18" s="178">
        <v>2</v>
      </c>
      <c r="C18" s="178" t="s">
        <v>248</v>
      </c>
    </row>
    <row r="19" spans="2:3" ht="22.5" customHeight="1" x14ac:dyDescent="0.2">
      <c r="B19" s="178">
        <v>3</v>
      </c>
      <c r="C19" s="178" t="s">
        <v>249</v>
      </c>
    </row>
  </sheetData>
  <mergeCells count="11">
    <mergeCell ref="G8:H8"/>
    <mergeCell ref="B3:D3"/>
    <mergeCell ref="E3:H3"/>
    <mergeCell ref="G6:H6"/>
    <mergeCell ref="I6:L6"/>
    <mergeCell ref="G7:H7"/>
    <mergeCell ref="G9:H9"/>
    <mergeCell ref="J12:L12"/>
    <mergeCell ref="J13:L13"/>
    <mergeCell ref="J14:L14"/>
    <mergeCell ref="J15:L15"/>
  </mergeCells>
  <phoneticPr fontId="8"/>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別紙様式第二号（一）</vt:lpstr>
      <vt:lpstr>裏面（別紙様式第二号（一））</vt:lpstr>
      <vt:lpstr>付表第二号（十二）</vt:lpstr>
      <vt:lpstr>チェックリスト (12)</vt:lpstr>
      <vt:lpstr>【記載例】居宅介護支援</vt:lpstr>
      <vt:lpstr>居宅介護支援（１枚版）</vt:lpstr>
      <vt:lpstr>記入方法</vt:lpstr>
      <vt:lpstr>プルダウン・リスト</vt:lpstr>
      <vt:lpstr>標準様式3</vt:lpstr>
      <vt:lpstr>標準様式５</vt:lpstr>
      <vt:lpstr>標準様式６</vt:lpstr>
      <vt:lpstr>別紙④</vt:lpstr>
      <vt:lpstr>標準様式７</vt:lpstr>
      <vt:lpstr>別紙１ｰ２ｰ２</vt:lpstr>
      <vt:lpstr>備考（1－2）</vt:lpstr>
      <vt:lpstr>【記載例】居宅介護支援!Print_Area</vt:lpstr>
      <vt:lpstr>'チェックリスト (12)'!Print_Area</vt:lpstr>
      <vt:lpstr>記入方法!Print_Area</vt:lpstr>
      <vt:lpstr>'居宅介護支援（１枚版）'!Print_Area</vt:lpstr>
      <vt:lpstr>'備考（1－2）'!Print_Area</vt:lpstr>
      <vt:lpstr>標準様式５!Print_Area</vt:lpstr>
      <vt:lpstr>標準様式６!Print_Area</vt:lpstr>
      <vt:lpstr>標準様式７!Print_Area</vt:lpstr>
      <vt:lpstr>'付表第二号（十二）'!Print_Area</vt:lpstr>
      <vt:lpstr>別紙１ｰ２ｰ２!Print_Area</vt:lpstr>
      <vt:lpstr>別紙④!Print_Area</vt:lpstr>
      <vt:lpstr>'別紙様式第二号（一）'!Print_Area</vt:lpstr>
      <vt:lpstr>'裏面（別紙様式第二号（一））'!Print_Area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宮崎　宏恵</cp:lastModifiedBy>
  <cp:lastPrinted>2024-11-15T05:23:16Z</cp:lastPrinted>
  <dcterms:created xsi:type="dcterms:W3CDTF">2024-04-01T23:57:53Z</dcterms:created>
  <dcterms:modified xsi:type="dcterms:W3CDTF">2024-11-21T07:58:10Z</dcterms:modified>
</cp:coreProperties>
</file>