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90908E79-6AD2-49BC-A367-D41F9504BD5F}" xr6:coauthVersionLast="47" xr6:coauthVersionMax="47" xr10:uidLastSave="{00000000-0000-0000-0000-000000000000}"/>
  <bookViews>
    <workbookView xWindow="2760" yWindow="228" windowWidth="19236" windowHeight="12132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DB!$C$62:$I$72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DB!$C$42:$J$61</definedName>
    <definedName name="複合型サービス">DB!$C$73:$I$76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J37" i="1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2" i="1"/>
  <c r="J54" i="1"/>
  <c r="J57" i="1"/>
  <c r="I60" i="1"/>
  <c r="J61" i="1"/>
  <c r="I65" i="1"/>
  <c r="I67" i="1"/>
  <c r="I68" i="1"/>
  <c r="I70" i="1"/>
  <c r="I75" i="1"/>
  <c r="I69" i="1"/>
  <c r="I64" i="1"/>
  <c r="J59" i="1"/>
  <c r="I59" i="1"/>
  <c r="J60" i="1"/>
  <c r="I58" i="1"/>
  <c r="J56" i="1"/>
  <c r="I54" i="1"/>
  <c r="J51" i="1"/>
  <c r="I51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6" i="1"/>
  <c r="I57" i="1"/>
  <c r="I55" i="1"/>
  <c r="I50" i="1"/>
  <c r="J44" i="1"/>
  <c r="J31" i="1"/>
  <c r="I31" i="1"/>
  <c r="K26" i="1"/>
  <c r="I13" i="1"/>
  <c r="I6" i="1"/>
  <c r="J58" i="1"/>
  <c r="J50" i="1"/>
  <c r="I45" i="1"/>
  <c r="J38" i="1"/>
  <c r="I38" i="1"/>
  <c r="J28" i="1"/>
  <c r="I28" i="1"/>
  <c r="N11" i="1"/>
  <c r="I37" i="1"/>
  <c r="I66" i="1"/>
  <c r="I72" i="1"/>
  <c r="J55" i="1"/>
  <c r="J53" i="1"/>
  <c r="J52" i="1"/>
  <c r="I61" i="1"/>
  <c r="I56" i="1"/>
  <c r="I53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A6" i="2"/>
  <c r="I24" i="1" l="1"/>
  <c r="J24" i="1"/>
  <c r="I11" i="1"/>
  <c r="J26" i="1"/>
  <c r="I26" i="1"/>
  <c r="J11" i="1"/>
  <c r="F8" i="2"/>
  <c r="G8" i="2" l="1"/>
  <c r="G33" i="2"/>
  <c r="D16" i="2"/>
  <c r="F25" i="2"/>
  <c r="A31" i="2"/>
  <c r="D21" i="2"/>
  <c r="G16" i="2"/>
  <c r="E31" i="2"/>
  <c r="A32" i="2"/>
  <c r="D14" i="2"/>
  <c r="E29" i="2"/>
  <c r="B24" i="2"/>
  <c r="B10" i="2"/>
  <c r="G12" i="2"/>
  <c r="E9" i="2"/>
  <c r="F11" i="2"/>
  <c r="E36" i="2"/>
  <c r="E25" i="2"/>
  <c r="F15" i="2"/>
  <c r="G15" i="2"/>
  <c r="A21" i="2"/>
  <c r="D10" i="2"/>
  <c r="A10" i="2"/>
  <c r="H30" i="2"/>
  <c r="B22" i="2"/>
  <c r="D17" i="2"/>
  <c r="D11" i="2"/>
  <c r="D32" i="2"/>
  <c r="F16" i="2"/>
  <c r="A35" i="2"/>
  <c r="G36" i="2"/>
  <c r="C35" i="2"/>
  <c r="D34" i="2"/>
  <c r="F17" i="2"/>
  <c r="A13" i="2"/>
  <c r="B28" i="2"/>
  <c r="G19" i="2"/>
  <c r="F24" i="2"/>
  <c r="C10" i="2"/>
  <c r="A22" i="2"/>
  <c r="F26" i="2"/>
  <c r="A14" i="2"/>
  <c r="A15" i="2"/>
  <c r="D33" i="2"/>
  <c r="A34" i="2"/>
  <c r="E34" i="2"/>
  <c r="B14" i="2"/>
  <c r="D28" i="2"/>
  <c r="E21" i="2"/>
  <c r="D24" i="2"/>
  <c r="D9" i="2"/>
  <c r="E24" i="2"/>
  <c r="D19" i="2"/>
  <c r="G29" i="2"/>
  <c r="B26" i="2"/>
  <c r="E11" i="2"/>
  <c r="B29" i="2"/>
  <c r="A16" i="2"/>
  <c r="C25" i="2"/>
  <c r="C15" i="2"/>
  <c r="F35" i="2"/>
  <c r="A24" i="2"/>
  <c r="F23" i="2"/>
  <c r="E16" i="2"/>
  <c r="B23" i="2"/>
  <c r="C26" i="2"/>
  <c r="A28" i="2"/>
  <c r="C14" i="2"/>
  <c r="A12" i="2"/>
  <c r="C34" i="2"/>
  <c r="H28" i="2"/>
  <c r="A36" i="2"/>
  <c r="D23" i="2"/>
  <c r="B18" i="2"/>
  <c r="H32" i="2"/>
  <c r="H34" i="2"/>
  <c r="B36" i="2"/>
  <c r="E28" i="2"/>
  <c r="E32" i="2"/>
  <c r="G32" i="2"/>
  <c r="G30" i="2"/>
  <c r="A17" i="2"/>
  <c r="G17" i="2"/>
  <c r="B31" i="2"/>
  <c r="G18" i="2"/>
  <c r="C33" i="2"/>
  <c r="D18" i="2"/>
  <c r="C13" i="2"/>
  <c r="H33" i="2"/>
  <c r="A9" i="2"/>
  <c r="E15" i="2"/>
  <c r="F12" i="2"/>
  <c r="D13" i="2"/>
  <c r="E14" i="2"/>
  <c r="D36" i="2"/>
  <c r="C21" i="2"/>
  <c r="C36" i="2"/>
  <c r="B11" i="2"/>
  <c r="C12" i="2"/>
  <c r="E20" i="2"/>
  <c r="B20" i="2"/>
  <c r="A25" i="2"/>
  <c r="D30" i="2"/>
  <c r="A20" i="2"/>
  <c r="B21" i="2"/>
  <c r="B19" i="2"/>
  <c r="G22" i="2"/>
  <c r="G11" i="2"/>
  <c r="B12" i="2"/>
  <c r="B32" i="2"/>
  <c r="E22" i="2"/>
  <c r="G10" i="2"/>
  <c r="C24" i="2"/>
  <c r="C9" i="2"/>
  <c r="F28" i="2"/>
  <c r="E19" i="2"/>
  <c r="H31" i="2"/>
  <c r="A27" i="2"/>
  <c r="B25" i="2"/>
  <c r="A26" i="2"/>
  <c r="B33" i="2"/>
  <c r="D22" i="2"/>
  <c r="D27" i="2"/>
  <c r="F18" i="2"/>
  <c r="G27" i="2"/>
  <c r="E12" i="2"/>
  <c r="F36" i="2"/>
  <c r="D20" i="2"/>
  <c r="F33" i="2"/>
  <c r="F30" i="2"/>
  <c r="F29" i="2"/>
  <c r="E10" i="2"/>
  <c r="F9" i="2"/>
  <c r="G20" i="2"/>
  <c r="D15" i="2"/>
  <c r="A23" i="2"/>
  <c r="H29" i="2"/>
  <c r="F21" i="2"/>
  <c r="G28" i="2"/>
  <c r="G9" i="2"/>
  <c r="C31" i="2"/>
  <c r="G35" i="2"/>
  <c r="D29" i="2"/>
  <c r="E26" i="2"/>
  <c r="E17" i="2"/>
  <c r="G21" i="2"/>
  <c r="G23" i="2"/>
  <c r="D12" i="2"/>
  <c r="C19" i="2"/>
  <c r="C22" i="2"/>
  <c r="A30" i="2"/>
  <c r="F19" i="2"/>
  <c r="F20" i="2"/>
  <c r="B34" i="2"/>
  <c r="F32" i="2"/>
  <c r="D26" i="2"/>
  <c r="F27" i="2"/>
  <c r="F31" i="2"/>
  <c r="E33" i="2"/>
  <c r="E13" i="2"/>
  <c r="B17" i="2"/>
  <c r="C29" i="2"/>
  <c r="B35" i="2"/>
  <c r="G13" i="2"/>
  <c r="F34" i="2"/>
  <c r="A18" i="2"/>
  <c r="E18" i="2"/>
  <c r="C28" i="2"/>
  <c r="C18" i="2"/>
  <c r="C17" i="2"/>
  <c r="E35" i="2"/>
  <c r="C16" i="2"/>
  <c r="B27" i="2"/>
  <c r="G14" i="2"/>
  <c r="E27" i="2"/>
  <c r="A29" i="2"/>
  <c r="B16" i="2"/>
  <c r="D31" i="2"/>
  <c r="H35" i="2"/>
  <c r="F13" i="2"/>
  <c r="G31" i="2"/>
  <c r="F14" i="2"/>
  <c r="G24" i="2"/>
  <c r="A33" i="2"/>
  <c r="B13" i="2"/>
  <c r="C11" i="2"/>
  <c r="B7" i="2"/>
  <c r="A11" i="2"/>
  <c r="D35" i="2"/>
  <c r="D25" i="2"/>
  <c r="H36" i="2"/>
  <c r="C20" i="2"/>
  <c r="E23" i="2"/>
  <c r="C23" i="2"/>
  <c r="A19" i="2"/>
  <c r="F10" i="2"/>
  <c r="G34" i="2"/>
  <c r="E30" i="2"/>
  <c r="G26" i="2"/>
  <c r="B9" i="2"/>
  <c r="C30" i="2"/>
  <c r="C27" i="2"/>
  <c r="F22" i="2"/>
  <c r="C32" i="2"/>
  <c r="B30" i="2"/>
  <c r="B15" i="2"/>
  <c r="G25" i="2"/>
</calcChain>
</file>

<file path=xl/sharedStrings.xml><?xml version="1.0" encoding="utf-8"?>
<sst xmlns="http://schemas.openxmlformats.org/spreadsheetml/2006/main" count="510" uniqueCount="343">
  <si>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</si>
  <si>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</si>
  <si>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</si>
  <si>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</si>
  <si>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</si>
  <si>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</si>
  <si>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</si>
  <si>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</si>
  <si>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</si>
  <si>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</si>
  <si>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</si>
  <si>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</si>
  <si>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</si>
  <si>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</si>
  <si>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</si>
  <si>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</si>
  <si>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</si>
  <si>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</si>
  <si>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</si>
  <si>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</si>
  <si>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</si>
  <si>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</si>
  <si>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</si>
  <si>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</si>
  <si>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</si>
  <si>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</si>
  <si>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</si>
  <si>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</si>
  <si>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</si>
  <si>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</si>
  <si>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</si>
  <si>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</si>
  <si>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</si>
  <si>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</si>
  <si>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</si>
  <si>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</si>
  <si>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</si>
  <si>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</si>
  <si>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</si>
  <si>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</si>
  <si>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</si>
  <si>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</si>
  <si>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</si>
  <si>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</si>
  <si>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</si>
  <si>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</si>
  <si>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</si>
  <si>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</si>
  <si>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</si>
  <si>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</si>
  <si>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</si>
  <si>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</si>
  <si>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</si>
  <si>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</si>
  <si>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</si>
  <si>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</si>
  <si>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</si>
  <si>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</si>
  <si>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</si>
  <si>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</si>
  <si>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</si>
  <si>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</si>
  <si>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</si>
  <si>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</si>
  <si>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</si>
  <si>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</si>
  <si>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</si>
  <si>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</si>
  <si>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</si>
  <si>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</si>
  <si>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</si>
  <si>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</si>
  <si>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</si>
  <si>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</si>
  <si>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</si>
  <si>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</si>
  <si>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</si>
  <si>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</si>
  <si>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</si>
  <si>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</si>
  <si>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</si>
  <si>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</si>
  <si>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</si>
  <si>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</si>
  <si>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</si>
  <si>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</si>
  <si>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</si>
  <si>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</si>
  <si>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</si>
  <si>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</si>
  <si>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</si>
  <si>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</si>
  <si>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</si>
  <si>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</si>
  <si>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</si>
  <si>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</si>
  <si>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</si>
  <si>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</si>
  <si>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</si>
  <si>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</si>
  <si>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</si>
  <si>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</si>
  <si>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</si>
  <si>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</si>
  <si>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</si>
  <si>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</si>
  <si>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</si>
  <si>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</si>
  <si>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</si>
  <si>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</si>
  <si>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</si>
  <si>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</si>
  <si>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</si>
  <si>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</si>
  <si>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</si>
  <si>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</si>
  <si>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</si>
  <si>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</si>
  <si>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</si>
  <si>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</si>
  <si>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</si>
  <si>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</si>
  <si>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</si>
  <si>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</si>
  <si>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</si>
  <si>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</si>
  <si>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</si>
  <si>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</si>
  <si>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</si>
  <si>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</si>
  <si>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</si>
  <si>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</si>
  <si>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</si>
  <si>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</si>
  <si>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</si>
  <si>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</si>
  <si>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</si>
  <si>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</si>
  <si>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</si>
  <si>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</si>
  <si>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</si>
  <si>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</si>
  <si>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</si>
  <si>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</si>
  <si>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</si>
  <si>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</si>
  <si>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</si>
  <si>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</si>
  <si>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</si>
  <si>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</si>
  <si>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</si>
  <si>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</si>
  <si>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</si>
  <si>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</si>
  <si>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</si>
  <si>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</si>
  <si>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</si>
  <si>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</si>
  <si>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</si>
  <si>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</si>
  <si>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</si>
  <si>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</si>
  <si>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</si>
  <si>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</si>
  <si>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</si>
  <si>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</si>
  <si>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</si>
  <si>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</si>
  <si>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</si>
  <si>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</si>
  <si>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</si>
  <si>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</si>
  <si>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</si>
  <si>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</si>
  <si>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</si>
  <si>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</si>
  <si>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</si>
  <si>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</si>
  <si>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</si>
  <si>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</si>
  <si>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</si>
  <si>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</si>
  <si>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</si>
  <si>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</si>
  <si>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</si>
  <si>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</si>
  <si>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</si>
  <si>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</si>
  <si>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</si>
  <si>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</si>
  <si>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</si>
  <si>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</si>
  <si>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</si>
  <si>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</si>
  <si>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</si>
  <si>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</si>
  <si>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</si>
  <si>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</si>
  <si>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</si>
  <si>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</si>
  <si>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</si>
  <si>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</si>
  <si>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</si>
  <si>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</si>
  <si>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</si>
  <si>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</si>
  <si>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</si>
  <si>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</si>
  <si>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</si>
  <si>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</si>
  <si>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</si>
  <si>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</si>
  <si>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</si>
  <si>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</si>
  <si>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</si>
  <si>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</si>
  <si>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</si>
  <si>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</si>
  <si>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</si>
  <si>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</si>
  <si>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</si>
  <si>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</si>
  <si>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</si>
  <si>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</si>
  <si>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</si>
  <si>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</si>
  <si>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</si>
  <si>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</si>
  <si>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</si>
  <si>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</si>
  <si>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</si>
  <si>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</si>
  <si>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</si>
  <si>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</si>
  <si>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</si>
  <si>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</si>
  <si>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</si>
  <si>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</si>
  <si>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</si>
  <si>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</si>
  <si>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</si>
  <si>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</si>
  <si>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</si>
  <si>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</si>
  <si>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</si>
  <si>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</si>
  <si>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</si>
  <si>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</si>
  <si>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</si>
  <si>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</si>
  <si>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</si>
  <si>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</si>
  <si>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</si>
  <si>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</si>
  <si>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</si>
  <si>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</si>
  <si>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</si>
  <si>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</si>
  <si>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</si>
  <si>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</si>
  <si>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</si>
  <si>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</si>
  <si>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</si>
  <si>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</si>
  <si>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</si>
  <si>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</si>
  <si>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</si>
  <si>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</si>
  <si>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</si>
  <si>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</si>
  <si>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</si>
  <si>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</si>
  <si>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</si>
  <si>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</si>
  <si>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</si>
  <si>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</si>
  <si>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</si>
  <si>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</si>
  <si>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</si>
  <si>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</si>
  <si>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</si>
  <si>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</si>
  <si>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</si>
  <si>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</si>
  <si>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　</t>
    <phoneticPr fontId="3"/>
  </si>
  <si>
    <t>種別</t>
    <rPh sb="0" eb="2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</si>
  <si>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</si>
  <si>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</si>
  <si>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</si>
  <si>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入所者数</t>
    <rPh sb="0" eb="3">
      <t>ニュウショシャ</t>
    </rPh>
    <rPh sb="3" eb="4">
      <t>スウ</t>
    </rPh>
    <phoneticPr fontId="1"/>
  </si>
  <si>
    <t>待機者数</t>
    <rPh sb="0" eb="3">
      <t>タイキシャ</t>
    </rPh>
    <rPh sb="3" eb="4">
      <t>スウ</t>
    </rPh>
    <phoneticPr fontId="1"/>
  </si>
  <si>
    <t>特養</t>
    <rPh sb="0" eb="2">
      <t>トクヨウ</t>
    </rPh>
    <phoneticPr fontId="1"/>
  </si>
  <si>
    <t/>
  </si>
  <si>
    <t>地密特養</t>
    <rPh sb="0" eb="1">
      <t>チ</t>
    </rPh>
    <rPh sb="1" eb="2">
      <t>ミツ</t>
    </rPh>
    <rPh sb="2" eb="4">
      <t>トクヨウ</t>
    </rPh>
    <phoneticPr fontId="1"/>
  </si>
  <si>
    <t>希望</t>
    <rPh sb="0" eb="2">
      <t>キボウ</t>
    </rPh>
    <phoneticPr fontId="1"/>
  </si>
  <si>
    <t>八代草</t>
    <rPh sb="0" eb="2">
      <t>ヤツシロ</t>
    </rPh>
    <rPh sb="2" eb="3">
      <t>クサ</t>
    </rPh>
    <phoneticPr fontId="1"/>
  </si>
  <si>
    <t>キャッスル麦島</t>
    <rPh sb="5" eb="7">
      <t>ムギシマ</t>
    </rPh>
    <phoneticPr fontId="1"/>
  </si>
  <si>
    <t>サテライト　安寿の里</t>
    <rPh sb="6" eb="8">
      <t>アンジュ</t>
    </rPh>
    <rPh sb="9" eb="10">
      <t>サト</t>
    </rPh>
    <phoneticPr fontId="1"/>
  </si>
  <si>
    <t>あさひ園みやじ</t>
    <rPh sb="3" eb="4">
      <t>エン</t>
    </rPh>
    <phoneticPr fontId="1"/>
  </si>
  <si>
    <t>老健</t>
    <rPh sb="0" eb="2">
      <t>ロウケン</t>
    </rPh>
    <phoneticPr fontId="1"/>
  </si>
  <si>
    <t>皇寿園</t>
    <rPh sb="0" eb="1">
      <t>コウ</t>
    </rPh>
    <rPh sb="1" eb="2">
      <t>ジュ</t>
    </rPh>
    <rPh sb="2" eb="3">
      <t>エン</t>
    </rPh>
    <phoneticPr fontId="1"/>
  </si>
  <si>
    <t>向春苑</t>
    <rPh sb="0" eb="2">
      <t>コウシュン</t>
    </rPh>
    <rPh sb="2" eb="3">
      <t>エン</t>
    </rPh>
    <phoneticPr fontId="1"/>
  </si>
  <si>
    <t>リハリート桜十字八代</t>
    <rPh sb="5" eb="8">
      <t>サクラジュウジ</t>
    </rPh>
    <rPh sb="8" eb="10">
      <t>ヤツシロ</t>
    </rPh>
    <phoneticPr fontId="1"/>
  </si>
  <si>
    <t>ﾊﾋﾟﾈｽｹｱ日南</t>
    <rPh sb="7" eb="9">
      <t>ニチナン</t>
    </rPh>
    <phoneticPr fontId="1"/>
  </si>
  <si>
    <t>かがみ苑</t>
    <rPh sb="3" eb="4">
      <t>エン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</si>
  <si>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</si>
  <si>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1"/>
  </si>
  <si>
    <t>平成病院</t>
    <rPh sb="0" eb="2">
      <t>ヘイセイ</t>
    </rPh>
    <rPh sb="2" eb="4">
      <t>ビョウイン</t>
    </rPh>
    <phoneticPr fontId="1"/>
  </si>
  <si>
    <t>特定施設</t>
    <rPh sb="0" eb="2">
      <t>トクテイ</t>
    </rPh>
    <rPh sb="2" eb="4">
      <t>シセツ</t>
    </rPh>
    <phoneticPr fontId="1"/>
  </si>
  <si>
    <t>特定施設</t>
    <rPh sb="0" eb="4">
      <t>トクテイシセツ</t>
    </rPh>
    <phoneticPr fontId="1"/>
  </si>
  <si>
    <t>すずらんの杜特定施設</t>
    <rPh sb="5" eb="6">
      <t>モリ</t>
    </rPh>
    <rPh sb="6" eb="8">
      <t>トクテイ</t>
    </rPh>
    <rPh sb="8" eb="10">
      <t>シセツ</t>
    </rPh>
    <phoneticPr fontId="1"/>
  </si>
  <si>
    <t>すずらん流荘</t>
    <rPh sb="4" eb="6">
      <t>リュウソウ</t>
    </rPh>
    <phoneticPr fontId="1"/>
  </si>
  <si>
    <t>地密特定</t>
    <rPh sb="0" eb="1">
      <t>チ</t>
    </rPh>
    <rPh sb="1" eb="2">
      <t>ミツ</t>
    </rPh>
    <rPh sb="2" eb="4">
      <t>トクテイ</t>
    </rPh>
    <phoneticPr fontId="1"/>
  </si>
  <si>
    <t>グッドライフ本町</t>
    <rPh sb="6" eb="8">
      <t>ホンマチ</t>
    </rPh>
    <phoneticPr fontId="1"/>
  </si>
  <si>
    <t>GH</t>
  </si>
  <si>
    <t>ｸﾞﾙｰﾌﾟﾎｰﾑま心</t>
    <rPh sb="10" eb="11">
      <t>ココロ</t>
    </rPh>
    <phoneticPr fontId="1"/>
  </si>
  <si>
    <t>ｸﾞﾙｰﾌﾟﾎｰﾑ清陽</t>
    <rPh sb="9" eb="10">
      <t>セイ</t>
    </rPh>
    <rPh sb="10" eb="11">
      <t>ヨウ</t>
    </rPh>
    <phoneticPr fontId="1"/>
  </si>
  <si>
    <t>ｸﾞﾙｰﾌﾟﾎｰﾑ神苑</t>
    <rPh sb="9" eb="11">
      <t>シンエン</t>
    </rPh>
    <phoneticPr fontId="1"/>
  </si>
  <si>
    <t>ｸﾞﾙｰﾌﾟﾎｰﾑ氷川</t>
    <rPh sb="9" eb="11">
      <t>ヒカワ</t>
    </rPh>
    <phoneticPr fontId="1"/>
  </si>
  <si>
    <t>ｸﾞﾙｰﾌﾟﾎｰﾑうやなぎの杜</t>
    <rPh sb="14" eb="15">
      <t>モリ</t>
    </rPh>
    <phoneticPr fontId="1"/>
  </si>
  <si>
    <t>ｸﾞﾙｰﾌﾟﾎｰﾑ八代のぞみ</t>
    <rPh sb="9" eb="11">
      <t>ヤツシロ</t>
    </rPh>
    <phoneticPr fontId="1"/>
  </si>
  <si>
    <t>―</t>
  </si>
  <si>
    <t>ｸﾞﾙｰﾌﾟﾎｰﾑ福寿荘</t>
    <rPh sb="9" eb="11">
      <t>フクジュ</t>
    </rPh>
    <rPh sb="11" eb="12">
      <t>ソウ</t>
    </rPh>
    <phoneticPr fontId="1"/>
  </si>
  <si>
    <t>ｸﾞﾙｰﾌﾟﾎｰﾑきずなの郷</t>
    <rPh sb="13" eb="14">
      <t>サト</t>
    </rPh>
    <phoneticPr fontId="1"/>
  </si>
  <si>
    <t>ｸﾞﾙｰﾌﾟﾎｰﾑだいふくの杜</t>
    <rPh sb="14" eb="15">
      <t>モリ</t>
    </rPh>
    <phoneticPr fontId="1"/>
  </si>
  <si>
    <t>ｸﾞﾙｰﾌﾟﾎｰﾑ清陽「すえひろ」</t>
    <rPh sb="9" eb="10">
      <t>セイ</t>
    </rPh>
    <rPh sb="10" eb="11">
      <t>ヨウ</t>
    </rPh>
    <phoneticPr fontId="1"/>
  </si>
  <si>
    <t>ｸﾞﾙｰﾌﾟﾎｰﾑ｢ｸﾞﾘｰﾝｺｰﾌﾟほのか・八代」</t>
    <rPh sb="23" eb="25">
      <t>ヤツシロ</t>
    </rPh>
    <phoneticPr fontId="1"/>
  </si>
  <si>
    <t>ｸﾞﾙｰﾌﾟﾎｰﾑ清流</t>
    <rPh sb="9" eb="10">
      <t>セイ</t>
    </rPh>
    <rPh sb="10" eb="11">
      <t>リュウ</t>
    </rPh>
    <phoneticPr fontId="1"/>
  </si>
  <si>
    <t>ｸﾞﾙｰﾌﾟﾎｰﾑしあわせの里</t>
    <rPh sb="14" eb="15">
      <t>サト</t>
    </rPh>
    <phoneticPr fontId="1"/>
  </si>
  <si>
    <t>ｸﾞﾙｰﾌﾟﾎｰﾑ清風</t>
    <rPh sb="9" eb="10">
      <t>セイ</t>
    </rPh>
    <rPh sb="10" eb="11">
      <t>カゼ</t>
    </rPh>
    <phoneticPr fontId="1"/>
  </si>
  <si>
    <t>ｸﾞﾙｰﾌﾟﾎｰﾑ清花</t>
    <rPh sb="9" eb="10">
      <t>セイ</t>
    </rPh>
    <rPh sb="10" eb="11">
      <t>ハナ</t>
    </rPh>
    <phoneticPr fontId="1"/>
  </si>
  <si>
    <t>瑞穂乃國</t>
    <rPh sb="0" eb="2">
      <t>ミズホ</t>
    </rPh>
    <rPh sb="2" eb="3">
      <t>ノ</t>
    </rPh>
    <rPh sb="3" eb="4">
      <t>クニ</t>
    </rPh>
    <phoneticPr fontId="1"/>
  </si>
  <si>
    <t>小多機</t>
    <rPh sb="0" eb="1">
      <t>ショウ</t>
    </rPh>
    <rPh sb="1" eb="2">
      <t>タ</t>
    </rPh>
    <rPh sb="2" eb="3">
      <t>キ</t>
    </rPh>
    <phoneticPr fontId="1"/>
  </si>
  <si>
    <t>憩いの家　楽しみ</t>
    <rPh sb="0" eb="1">
      <t>イコ</t>
    </rPh>
    <rPh sb="3" eb="4">
      <t>イエ</t>
    </rPh>
    <rPh sb="5" eb="6">
      <t>タノ</t>
    </rPh>
    <phoneticPr fontId="1"/>
  </si>
  <si>
    <t>木もれびの家</t>
    <rPh sb="0" eb="1">
      <t>キ</t>
    </rPh>
    <rPh sb="5" eb="6">
      <t>イエ</t>
    </rPh>
    <phoneticPr fontId="1"/>
  </si>
  <si>
    <t>なごみの広場</t>
    <rPh sb="4" eb="6">
      <t>ヒロバ</t>
    </rPh>
    <phoneticPr fontId="1"/>
  </si>
  <si>
    <t>小規模多機能ホームこうだ</t>
    <rPh sb="0" eb="3">
      <t>ショウキボ</t>
    </rPh>
    <rPh sb="3" eb="6">
      <t>タキノウ</t>
    </rPh>
    <phoneticPr fontId="1"/>
  </si>
  <si>
    <t>桃の花</t>
    <rPh sb="0" eb="1">
      <t>モモ</t>
    </rPh>
    <rPh sb="2" eb="3">
      <t>ハナ</t>
    </rPh>
    <phoneticPr fontId="1"/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</si>
  <si>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1"/>
  </si>
  <si>
    <t>小規模多機能ホーム　ブロッサムⅡ</t>
    <rPh sb="0" eb="6">
      <t>ショウキボタキノウ</t>
    </rPh>
    <phoneticPr fontId="1"/>
  </si>
  <si>
    <t>看多機</t>
    <rPh sb="0" eb="1">
      <t>カン</t>
    </rPh>
    <rPh sb="1" eb="2">
      <t>タ</t>
    </rPh>
    <rPh sb="2" eb="3">
      <t>キ</t>
    </rPh>
    <phoneticPr fontId="1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</si>
  <si>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1"/>
  </si>
  <si>
    <t>セントケア看護小規模八代</t>
    <rPh sb="5" eb="7">
      <t>カンゴ</t>
    </rPh>
    <rPh sb="7" eb="10">
      <t>ショウキボ</t>
    </rPh>
    <rPh sb="10" eb="12">
      <t>ヤツシロ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</si>
</sst>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9" activePane="bottomLeft" state="frozen"/>
      <selection pane="bottomLeft" activeCell="B2" sqref="B2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257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252</v>
      </c>
      <c r="C2" s="47" t="s">
        <v>253</v>
      </c>
      <c r="D2" s="47"/>
      <c r="E2" s="18" t="s">
        <v>246</v>
      </c>
      <c r="F2" s="19"/>
      <c r="G2" s="19"/>
      <c r="H2" s="19"/>
    </row>
    <row r="3" spans="1:11" ht="22.5" customHeight="1" x14ac:dyDescent="0.45">
      <c r="A3" s="8"/>
      <c r="B3" s="17" t="s">
        <v>247</v>
      </c>
      <c r="C3" s="47" t="s">
        <v>248</v>
      </c>
      <c r="D3" s="47"/>
      <c r="E3" s="18" t="s">
        <v>249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250</v>
      </c>
      <c r="C4" s="47" t="s">
        <v>251</v>
      </c>
      <c r="D4" s="47"/>
      <c r="E4" s="18" t="s">
        <v>254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topLeftCell="A10" workbookViewId="0">
      <selection activeCell="J32" sqref="J32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285</v>
      </c>
      <c r="C2" s="12" t="s">
        <v>286</v>
      </c>
      <c r="D2" s="12" t="s">
        <v>287</v>
      </c>
      <c r="E2" s="12" t="s">
        <v>288</v>
      </c>
      <c r="F2" s="12" t="s">
        <v>289</v>
      </c>
      <c r="G2" s="13" t="s">
        <v>290</v>
      </c>
      <c r="I2" s="24" t="s">
        <v>264</v>
      </c>
    </row>
    <row r="3" spans="2:9" x14ac:dyDescent="0.45">
      <c r="B3" s="14" t="s">
        <v>291</v>
      </c>
      <c r="C3" s="24">
        <v>4370200380</v>
      </c>
      <c r="D3" s="15" t="s">
        <v>1</v>
      </c>
      <c r="E3" s="41" t="s">
        <v>292</v>
      </c>
      <c r="F3" s="41">
        <v>49</v>
      </c>
      <c r="G3" s="42">
        <v>104</v>
      </c>
      <c r="H3" t="s">
        <v>284</v>
      </c>
      <c r="I3" s="25">
        <v>46142</v>
      </c>
    </row>
    <row r="4" spans="2:9" x14ac:dyDescent="0.45">
      <c r="B4" s="14" t="s">
        <v>291</v>
      </c>
      <c r="C4" s="36">
        <v>4370200356</v>
      </c>
      <c r="D4" s="15" t="s">
        <v>5</v>
      </c>
      <c r="E4" s="41" t="s">
        <v>292</v>
      </c>
      <c r="F4" s="41">
        <v>60</v>
      </c>
      <c r="G4" s="42">
        <v>63</v>
      </c>
    </row>
    <row r="5" spans="2:9" x14ac:dyDescent="0.45">
      <c r="B5" s="14" t="s">
        <v>291</v>
      </c>
      <c r="C5" s="24">
        <v>4370200414</v>
      </c>
      <c r="D5" s="15" t="s">
        <v>9</v>
      </c>
      <c r="E5" s="41" t="s">
        <v>292</v>
      </c>
      <c r="F5" s="41">
        <v>49</v>
      </c>
      <c r="G5" s="42">
        <v>70</v>
      </c>
    </row>
    <row r="6" spans="2:9" x14ac:dyDescent="0.45">
      <c r="B6" s="14" t="s">
        <v>291</v>
      </c>
      <c r="C6" s="36">
        <v>4370200406</v>
      </c>
      <c r="D6" s="15" t="s">
        <v>13</v>
      </c>
      <c r="E6" s="41" t="s">
        <v>292</v>
      </c>
      <c r="F6" s="41">
        <v>47</v>
      </c>
      <c r="G6" s="42">
        <v>56</v>
      </c>
    </row>
    <row r="7" spans="2:9" x14ac:dyDescent="0.45">
      <c r="B7" s="14" t="s">
        <v>291</v>
      </c>
      <c r="C7" s="24">
        <v>4370200398</v>
      </c>
      <c r="D7" s="15" t="s">
        <v>17</v>
      </c>
      <c r="E7" s="41" t="s">
        <v>292</v>
      </c>
      <c r="F7" s="41">
        <v>50</v>
      </c>
      <c r="G7" s="42">
        <v>106</v>
      </c>
    </row>
    <row r="8" spans="2:9" x14ac:dyDescent="0.45">
      <c r="B8" s="14" t="s">
        <v>291</v>
      </c>
      <c r="C8" s="24">
        <v>4372900797</v>
      </c>
      <c r="D8" s="15" t="s">
        <v>21</v>
      </c>
      <c r="E8" s="41" t="s">
        <v>292</v>
      </c>
      <c r="F8" s="41">
        <v>49</v>
      </c>
      <c r="G8" s="42">
        <v>15</v>
      </c>
    </row>
    <row r="9" spans="2:9" x14ac:dyDescent="0.45">
      <c r="B9" s="14" t="s">
        <v>291</v>
      </c>
      <c r="C9" s="24">
        <v>4372900334</v>
      </c>
      <c r="D9" s="15" t="s">
        <v>25</v>
      </c>
      <c r="E9" s="41" t="s">
        <v>292</v>
      </c>
      <c r="F9" s="41">
        <v>50</v>
      </c>
      <c r="G9" s="42">
        <v>71</v>
      </c>
    </row>
    <row r="10" spans="2:9" x14ac:dyDescent="0.45">
      <c r="B10" s="14" t="s">
        <v>291</v>
      </c>
      <c r="C10" s="24">
        <v>4370202634</v>
      </c>
      <c r="D10" s="15" t="s">
        <v>29</v>
      </c>
      <c r="E10" s="41" t="e">
        <v>#N/A</v>
      </c>
      <c r="F10" s="41" t="e">
        <v>#N/A</v>
      </c>
      <c r="G10" s="42" t="e">
        <v>#N/A</v>
      </c>
    </row>
    <row r="11" spans="2:9" x14ac:dyDescent="0.45">
      <c r="B11" s="14" t="s">
        <v>291</v>
      </c>
      <c r="C11" s="24">
        <v>4372900664</v>
      </c>
      <c r="D11" s="15" t="s">
        <v>29</v>
      </c>
      <c r="E11" s="41" t="s">
        <v>292</v>
      </c>
      <c r="F11" s="41">
        <v>80</v>
      </c>
      <c r="G11" s="42">
        <v>102</v>
      </c>
    </row>
    <row r="12" spans="2:9" x14ac:dyDescent="0.45">
      <c r="B12" s="14" t="s">
        <v>291</v>
      </c>
      <c r="C12" s="24">
        <v>4372900367</v>
      </c>
      <c r="D12" s="15" t="s">
        <v>33</v>
      </c>
      <c r="E12" s="41" t="s">
        <v>292</v>
      </c>
      <c r="F12" s="41">
        <v>30</v>
      </c>
      <c r="G12" s="42">
        <v>56</v>
      </c>
    </row>
    <row r="13" spans="2:9" x14ac:dyDescent="0.45">
      <c r="B13" s="14" t="s">
        <v>291</v>
      </c>
      <c r="C13" s="24">
        <v>4370202071</v>
      </c>
      <c r="D13" s="15" t="s">
        <v>36</v>
      </c>
      <c r="E13" s="41" t="s">
        <v>292</v>
      </c>
      <c r="F13" s="41">
        <v>60</v>
      </c>
      <c r="G13" s="42">
        <v>43</v>
      </c>
    </row>
    <row r="14" spans="2:9" x14ac:dyDescent="0.45">
      <c r="B14" s="14" t="s">
        <v>293</v>
      </c>
      <c r="C14" s="24">
        <v>4390200162</v>
      </c>
      <c r="D14" s="15" t="s">
        <v>294</v>
      </c>
      <c r="E14" s="41" t="s">
        <v>292</v>
      </c>
      <c r="F14" s="41">
        <v>29</v>
      </c>
      <c r="G14" s="42">
        <v>27</v>
      </c>
    </row>
    <row r="15" spans="2:9" x14ac:dyDescent="0.45">
      <c r="B15" s="14" t="s">
        <v>293</v>
      </c>
      <c r="C15" s="24">
        <v>4390200261</v>
      </c>
      <c r="D15" s="15" t="s">
        <v>295</v>
      </c>
      <c r="E15" s="41" t="s">
        <v>292</v>
      </c>
      <c r="F15" s="41">
        <v>29</v>
      </c>
      <c r="G15" s="42">
        <v>35</v>
      </c>
    </row>
    <row r="16" spans="2:9" x14ac:dyDescent="0.45">
      <c r="B16" s="14" t="s">
        <v>293</v>
      </c>
      <c r="C16" s="24">
        <v>4390200279</v>
      </c>
      <c r="D16" s="15" t="s">
        <v>296</v>
      </c>
      <c r="E16" s="41" t="s">
        <v>292</v>
      </c>
      <c r="F16" s="41">
        <v>29</v>
      </c>
      <c r="G16" s="42">
        <v>46</v>
      </c>
    </row>
    <row r="17" spans="2:7" x14ac:dyDescent="0.45">
      <c r="B17" s="14" t="s">
        <v>293</v>
      </c>
      <c r="C17" s="24">
        <v>4390200378</v>
      </c>
      <c r="D17" s="15" t="s">
        <v>297</v>
      </c>
      <c r="E17" s="41" t="s">
        <v>292</v>
      </c>
      <c r="F17" s="41">
        <v>29</v>
      </c>
      <c r="G17" s="42">
        <v>102</v>
      </c>
    </row>
    <row r="18" spans="2:7" x14ac:dyDescent="0.45">
      <c r="B18" s="14" t="s">
        <v>293</v>
      </c>
      <c r="C18" s="36">
        <v>4390200451</v>
      </c>
      <c r="D18" s="15" t="s">
        <v>298</v>
      </c>
      <c r="E18" s="41" t="s">
        <v>292</v>
      </c>
      <c r="F18" s="41">
        <v>24</v>
      </c>
      <c r="G18" s="42">
        <v>15</v>
      </c>
    </row>
    <row r="19" spans="2:7" x14ac:dyDescent="0.45">
      <c r="B19" s="14" t="s">
        <v>299</v>
      </c>
      <c r="C19" s="24">
        <v>4350280048</v>
      </c>
      <c r="D19" s="15" t="s">
        <v>300</v>
      </c>
      <c r="E19" s="41" t="s">
        <v>292</v>
      </c>
      <c r="F19" s="41">
        <v>70</v>
      </c>
      <c r="G19" s="42">
        <v>3</v>
      </c>
    </row>
    <row r="20" spans="2:7" x14ac:dyDescent="0.45">
      <c r="B20" s="14" t="s">
        <v>299</v>
      </c>
      <c r="C20" s="24">
        <v>4350280063</v>
      </c>
      <c r="D20" s="15" t="s">
        <v>301</v>
      </c>
      <c r="E20" s="41" t="e">
        <v>#N/A</v>
      </c>
      <c r="F20" s="41" t="e">
        <v>#N/A</v>
      </c>
      <c r="G20" s="42" t="e">
        <v>#N/A</v>
      </c>
    </row>
    <row r="21" spans="2:7" x14ac:dyDescent="0.45">
      <c r="B21" s="14" t="s">
        <v>299</v>
      </c>
      <c r="C21" s="24">
        <v>4350280022</v>
      </c>
      <c r="D21" s="15" t="s">
        <v>301</v>
      </c>
      <c r="E21" s="41">
        <v>0</v>
      </c>
      <c r="F21" s="41">
        <v>80</v>
      </c>
      <c r="G21" s="42">
        <v>4</v>
      </c>
    </row>
    <row r="22" spans="2:7" x14ac:dyDescent="0.45">
      <c r="B22" s="14" t="s">
        <v>299</v>
      </c>
      <c r="C22" s="24">
        <v>4350280030</v>
      </c>
      <c r="D22" s="15" t="s">
        <v>302</v>
      </c>
      <c r="E22" s="41" t="s">
        <v>292</v>
      </c>
      <c r="F22" s="41">
        <v>71</v>
      </c>
      <c r="G22" s="42">
        <v>2</v>
      </c>
    </row>
    <row r="23" spans="2:7" x14ac:dyDescent="0.45">
      <c r="B23" s="14" t="s">
        <v>299</v>
      </c>
      <c r="C23" s="24">
        <v>4350280071</v>
      </c>
      <c r="D23" s="15" t="s">
        <v>162</v>
      </c>
      <c r="E23" s="41">
        <v>0</v>
      </c>
      <c r="F23" s="41">
        <v>47</v>
      </c>
      <c r="G23" s="42">
        <v>8</v>
      </c>
    </row>
    <row r="24" spans="2:7" x14ac:dyDescent="0.45">
      <c r="B24" s="14" t="s">
        <v>299</v>
      </c>
      <c r="C24" s="24">
        <v>4350280055</v>
      </c>
      <c r="D24" s="15" t="s">
        <v>162</v>
      </c>
      <c r="E24" s="41" t="s">
        <v>292</v>
      </c>
      <c r="F24" s="41">
        <v>76</v>
      </c>
      <c r="G24" s="42">
        <v>5</v>
      </c>
    </row>
    <row r="25" spans="2:7" x14ac:dyDescent="0.45">
      <c r="B25" s="14" t="s">
        <v>299</v>
      </c>
      <c r="C25" s="24">
        <v>4350280014</v>
      </c>
      <c r="D25" s="15" t="s">
        <v>303</v>
      </c>
      <c r="E25" s="41" t="s">
        <v>292</v>
      </c>
      <c r="F25" s="41">
        <v>77</v>
      </c>
      <c r="G25" s="42">
        <v>5</v>
      </c>
    </row>
    <row r="26" spans="2:7" x14ac:dyDescent="0.45">
      <c r="B26" s="14" t="s">
        <v>299</v>
      </c>
      <c r="C26" s="24">
        <v>4352980025</v>
      </c>
      <c r="D26" s="15" t="s">
        <v>304</v>
      </c>
      <c r="E26" s="41" t="s">
        <v>292</v>
      </c>
      <c r="F26" s="41">
        <v>68</v>
      </c>
      <c r="G26" s="42">
        <v>7</v>
      </c>
    </row>
    <row r="27" spans="2:7" x14ac:dyDescent="0.45">
      <c r="B27" s="14" t="s">
        <v>305</v>
      </c>
      <c r="C27" s="36" t="s">
        <v>255</v>
      </c>
      <c r="D27" s="15" t="s">
        <v>306</v>
      </c>
      <c r="E27" s="41" t="s">
        <v>292</v>
      </c>
      <c r="F27" s="41">
        <v>35</v>
      </c>
      <c r="G27" s="42">
        <v>1</v>
      </c>
    </row>
    <row r="28" spans="2:7" x14ac:dyDescent="0.45">
      <c r="B28" s="14" t="s">
        <v>305</v>
      </c>
      <c r="C28" s="24" t="s">
        <v>256</v>
      </c>
      <c r="D28" s="15" t="s">
        <v>307</v>
      </c>
      <c r="E28" s="41" t="s">
        <v>292</v>
      </c>
      <c r="F28" s="41">
        <v>25</v>
      </c>
      <c r="G28" s="42">
        <v>0</v>
      </c>
    </row>
    <row r="29" spans="2:7" x14ac:dyDescent="0.45">
      <c r="B29" s="14" t="s">
        <v>308</v>
      </c>
      <c r="C29" s="24">
        <v>4370201123</v>
      </c>
      <c r="D29" s="15" t="s">
        <v>165</v>
      </c>
      <c r="E29" s="41">
        <v>0</v>
      </c>
      <c r="F29" s="41">
        <v>18</v>
      </c>
      <c r="G29" s="42">
        <v>0</v>
      </c>
    </row>
    <row r="30" spans="2:7" x14ac:dyDescent="0.45">
      <c r="B30" s="14" t="s">
        <v>309</v>
      </c>
      <c r="C30" s="24">
        <v>4370203004</v>
      </c>
      <c r="D30" s="15" t="s">
        <v>166</v>
      </c>
      <c r="E30" s="41">
        <v>0</v>
      </c>
      <c r="F30" s="41">
        <v>27</v>
      </c>
      <c r="G30" s="42">
        <v>0</v>
      </c>
    </row>
    <row r="31" spans="2:7" x14ac:dyDescent="0.45">
      <c r="B31" s="14" t="s">
        <v>309</v>
      </c>
      <c r="C31" s="24">
        <v>4370202899</v>
      </c>
      <c r="D31" s="15" t="s">
        <v>310</v>
      </c>
      <c r="E31" s="41" t="s">
        <v>292</v>
      </c>
      <c r="F31" s="41">
        <v>50</v>
      </c>
      <c r="G31" s="42">
        <v>21</v>
      </c>
    </row>
    <row r="32" spans="2:7" x14ac:dyDescent="0.45">
      <c r="B32" s="14" t="s">
        <v>309</v>
      </c>
      <c r="C32" s="24">
        <v>4370203442</v>
      </c>
      <c r="D32" s="15" t="s">
        <v>311</v>
      </c>
      <c r="E32" s="41" t="s">
        <v>292</v>
      </c>
      <c r="F32" s="41">
        <v>38</v>
      </c>
      <c r="G32" s="42">
        <v>0</v>
      </c>
    </row>
    <row r="33" spans="2:7" x14ac:dyDescent="0.45">
      <c r="B33" s="14" t="s">
        <v>312</v>
      </c>
      <c r="C33" s="24">
        <v>4390200188</v>
      </c>
      <c r="D33" s="15" t="s">
        <v>313</v>
      </c>
      <c r="E33" s="41" t="s">
        <v>292</v>
      </c>
      <c r="F33" s="41">
        <v>27</v>
      </c>
      <c r="G33" s="42">
        <v>0</v>
      </c>
    </row>
    <row r="34" spans="2:7" x14ac:dyDescent="0.45">
      <c r="B34" s="14" t="s">
        <v>314</v>
      </c>
      <c r="C34" s="15">
        <v>4360290003</v>
      </c>
      <c r="D34" s="15" t="s">
        <v>169</v>
      </c>
      <c r="E34" s="41">
        <v>0</v>
      </c>
      <c r="F34" s="41">
        <v>9</v>
      </c>
      <c r="G34" s="42">
        <v>11</v>
      </c>
    </row>
    <row r="35" spans="2:7" x14ac:dyDescent="0.45">
      <c r="B35" s="14" t="s">
        <v>314</v>
      </c>
      <c r="C35" s="15">
        <v>4370200984</v>
      </c>
      <c r="D35" s="15" t="s">
        <v>315</v>
      </c>
      <c r="E35" s="41" t="s">
        <v>292</v>
      </c>
      <c r="F35" s="41">
        <v>9</v>
      </c>
      <c r="G35" s="42">
        <v>2</v>
      </c>
    </row>
    <row r="36" spans="2:7" x14ac:dyDescent="0.45">
      <c r="B36" s="14" t="s">
        <v>314</v>
      </c>
      <c r="C36" s="15">
        <v>4370201008</v>
      </c>
      <c r="D36" s="15" t="s">
        <v>316</v>
      </c>
      <c r="E36" s="41" t="s">
        <v>292</v>
      </c>
      <c r="F36" s="41">
        <v>18</v>
      </c>
      <c r="G36" s="42">
        <v>12</v>
      </c>
    </row>
    <row r="37" spans="2:7" x14ac:dyDescent="0.45">
      <c r="B37" s="14" t="s">
        <v>314</v>
      </c>
      <c r="C37" s="15">
        <v>4370201446</v>
      </c>
      <c r="D37" s="15" t="s">
        <v>317</v>
      </c>
      <c r="E37" s="41" t="s">
        <v>292</v>
      </c>
      <c r="F37" s="41">
        <v>17</v>
      </c>
      <c r="G37" s="42">
        <v>2</v>
      </c>
    </row>
    <row r="38" spans="2:7" x14ac:dyDescent="0.45">
      <c r="B38" s="14" t="s">
        <v>314</v>
      </c>
      <c r="C38" s="24">
        <v>4372900698</v>
      </c>
      <c r="D38" s="15" t="s">
        <v>318</v>
      </c>
      <c r="E38" s="41" t="s">
        <v>292</v>
      </c>
      <c r="F38" s="41">
        <v>18</v>
      </c>
      <c r="G38" s="42">
        <v>7</v>
      </c>
    </row>
    <row r="39" spans="2:7" x14ac:dyDescent="0.45">
      <c r="B39" s="14" t="s">
        <v>314</v>
      </c>
      <c r="C39" s="24">
        <v>4372900748</v>
      </c>
      <c r="D39" s="15" t="s">
        <v>170</v>
      </c>
      <c r="E39" s="41" t="s">
        <v>292</v>
      </c>
      <c r="F39" s="41">
        <v>18</v>
      </c>
      <c r="G39" s="42">
        <v>3</v>
      </c>
    </row>
    <row r="40" spans="2:7" x14ac:dyDescent="0.45">
      <c r="B40" s="14" t="s">
        <v>314</v>
      </c>
      <c r="C40" s="15">
        <v>4372900755</v>
      </c>
      <c r="D40" s="15" t="s">
        <v>319</v>
      </c>
      <c r="E40" s="41" t="s">
        <v>292</v>
      </c>
      <c r="F40" s="41">
        <v>9</v>
      </c>
      <c r="G40" s="42">
        <v>9</v>
      </c>
    </row>
    <row r="41" spans="2:7" x14ac:dyDescent="0.45">
      <c r="B41" s="14" t="s">
        <v>314</v>
      </c>
      <c r="C41" s="15">
        <v>4390200014</v>
      </c>
      <c r="D41" s="15" t="s">
        <v>320</v>
      </c>
      <c r="E41" s="41" t="s">
        <v>292</v>
      </c>
      <c r="F41" s="41" t="s">
        <v>321</v>
      </c>
      <c r="G41" s="42" t="s">
        <v>321</v>
      </c>
    </row>
    <row r="42" spans="2:7" x14ac:dyDescent="0.45">
      <c r="B42" s="14" t="s">
        <v>314</v>
      </c>
      <c r="C42" s="15">
        <v>4390200097</v>
      </c>
      <c r="D42" s="15" t="s">
        <v>322</v>
      </c>
      <c r="E42" s="41" t="s">
        <v>292</v>
      </c>
      <c r="F42" s="41">
        <v>9</v>
      </c>
      <c r="G42" s="42">
        <v>3</v>
      </c>
    </row>
    <row r="43" spans="2:7" x14ac:dyDescent="0.45">
      <c r="B43" s="14" t="s">
        <v>314</v>
      </c>
      <c r="C43" s="15">
        <v>4390200063</v>
      </c>
      <c r="D43" s="15" t="s">
        <v>323</v>
      </c>
      <c r="E43" s="41" t="s">
        <v>292</v>
      </c>
      <c r="F43" s="41">
        <v>8</v>
      </c>
      <c r="G43" s="42">
        <v>0</v>
      </c>
    </row>
    <row r="44" spans="2:7" x14ac:dyDescent="0.45">
      <c r="B44" s="14" t="s">
        <v>314</v>
      </c>
      <c r="C44" s="15">
        <v>4390200147</v>
      </c>
      <c r="D44" s="15" t="s">
        <v>324</v>
      </c>
      <c r="E44" s="41" t="s">
        <v>292</v>
      </c>
      <c r="F44" s="41">
        <v>9</v>
      </c>
      <c r="G44" s="42">
        <v>10</v>
      </c>
    </row>
    <row r="45" spans="2:7" x14ac:dyDescent="0.45">
      <c r="B45" s="14" t="s">
        <v>314</v>
      </c>
      <c r="C45" s="15">
        <v>4390200204</v>
      </c>
      <c r="D45" s="15" t="s">
        <v>325</v>
      </c>
      <c r="E45" s="41">
        <v>0</v>
      </c>
      <c r="F45" s="41">
        <v>9</v>
      </c>
      <c r="G45" s="42">
        <v>10</v>
      </c>
    </row>
    <row r="46" spans="2:7" x14ac:dyDescent="0.45">
      <c r="B46" s="14" t="s">
        <v>314</v>
      </c>
      <c r="C46" s="15">
        <v>4390200253</v>
      </c>
      <c r="D46" s="15" t="s">
        <v>326</v>
      </c>
      <c r="E46" s="41" t="s">
        <v>292</v>
      </c>
      <c r="F46" s="41">
        <v>9</v>
      </c>
      <c r="G46" s="42">
        <v>1</v>
      </c>
    </row>
    <row r="47" spans="2:7" x14ac:dyDescent="0.45">
      <c r="B47" s="14" t="s">
        <v>314</v>
      </c>
      <c r="C47" s="15">
        <v>4390200238</v>
      </c>
      <c r="D47" s="15" t="s">
        <v>175</v>
      </c>
      <c r="E47" s="41" t="s">
        <v>292</v>
      </c>
      <c r="F47" s="41">
        <v>9</v>
      </c>
      <c r="G47" s="42">
        <v>11</v>
      </c>
    </row>
    <row r="48" spans="2:7" x14ac:dyDescent="0.45">
      <c r="B48" s="14" t="s">
        <v>314</v>
      </c>
      <c r="C48" s="15">
        <v>4390200246</v>
      </c>
      <c r="D48" s="15" t="s">
        <v>327</v>
      </c>
      <c r="E48" s="41">
        <v>0</v>
      </c>
      <c r="F48" s="41">
        <v>9</v>
      </c>
      <c r="G48" s="42">
        <v>6</v>
      </c>
    </row>
    <row r="49" spans="2:7" x14ac:dyDescent="0.45">
      <c r="B49" s="14" t="s">
        <v>314</v>
      </c>
      <c r="C49" s="15">
        <v>4390200220</v>
      </c>
      <c r="D49" s="15" t="s">
        <v>328</v>
      </c>
      <c r="E49" s="41" t="s">
        <v>292</v>
      </c>
      <c r="F49" s="41">
        <v>9</v>
      </c>
      <c r="G49" s="42">
        <v>0</v>
      </c>
    </row>
    <row r="50" spans="2:7" x14ac:dyDescent="0.45">
      <c r="B50" s="14" t="s">
        <v>314</v>
      </c>
      <c r="C50" s="15">
        <v>4390200352</v>
      </c>
      <c r="D50" s="15" t="s">
        <v>329</v>
      </c>
      <c r="E50" s="41">
        <v>0</v>
      </c>
      <c r="F50" s="41">
        <v>7</v>
      </c>
      <c r="G50" s="42">
        <v>2</v>
      </c>
    </row>
    <row r="51" spans="2:7" x14ac:dyDescent="0.45">
      <c r="B51" s="14" t="s">
        <v>314</v>
      </c>
      <c r="C51" s="15">
        <v>4390200410</v>
      </c>
      <c r="D51" s="15" t="s">
        <v>330</v>
      </c>
      <c r="E51" s="41">
        <v>0</v>
      </c>
      <c r="F51" s="41">
        <v>9</v>
      </c>
      <c r="G51" s="42">
        <v>3</v>
      </c>
    </row>
    <row r="52" spans="2:7" x14ac:dyDescent="0.45">
      <c r="B52" s="14" t="s">
        <v>314</v>
      </c>
      <c r="C52" s="15">
        <v>4390200519</v>
      </c>
      <c r="D52" s="15" t="s">
        <v>331</v>
      </c>
      <c r="E52" s="41" t="s">
        <v>292</v>
      </c>
      <c r="F52" s="41">
        <v>9</v>
      </c>
      <c r="G52" s="42">
        <v>3</v>
      </c>
    </row>
    <row r="53" spans="2:7" x14ac:dyDescent="0.45">
      <c r="B53" s="14" t="s">
        <v>314</v>
      </c>
      <c r="C53" s="15">
        <v>4390200592</v>
      </c>
      <c r="D53" s="15" t="s">
        <v>329</v>
      </c>
      <c r="E53" s="41" t="s">
        <v>292</v>
      </c>
      <c r="F53" s="41">
        <v>9</v>
      </c>
      <c r="G53" s="42">
        <v>3</v>
      </c>
    </row>
    <row r="54" spans="2:7" x14ac:dyDescent="0.45">
      <c r="B54" s="14" t="s">
        <v>314</v>
      </c>
      <c r="C54" s="15">
        <v>4390200584</v>
      </c>
      <c r="D54" s="15" t="s">
        <v>327</v>
      </c>
      <c r="E54" s="41" t="s">
        <v>292</v>
      </c>
      <c r="F54" s="41">
        <v>8</v>
      </c>
      <c r="G54" s="42">
        <v>4</v>
      </c>
    </row>
    <row r="55" spans="2:7" x14ac:dyDescent="0.45">
      <c r="B55" s="14" t="s">
        <v>314</v>
      </c>
      <c r="C55" s="15">
        <v>4390200600</v>
      </c>
      <c r="D55" s="15" t="s">
        <v>330</v>
      </c>
      <c r="E55" s="41" t="s">
        <v>292</v>
      </c>
      <c r="F55" s="41">
        <v>8</v>
      </c>
      <c r="G55" s="42">
        <v>4</v>
      </c>
    </row>
    <row r="56" spans="2:7" x14ac:dyDescent="0.45">
      <c r="B56" s="14" t="s">
        <v>332</v>
      </c>
      <c r="C56" s="15">
        <v>4390200022</v>
      </c>
      <c r="D56" s="15" t="s">
        <v>182</v>
      </c>
      <c r="E56" s="41">
        <v>23</v>
      </c>
      <c r="F56" s="41" t="s">
        <v>292</v>
      </c>
      <c r="G56" s="42" t="s">
        <v>292</v>
      </c>
    </row>
    <row r="57" spans="2:7" x14ac:dyDescent="0.45">
      <c r="B57" s="14" t="s">
        <v>332</v>
      </c>
      <c r="C57" s="15">
        <v>4390200048</v>
      </c>
      <c r="D57" s="15" t="s">
        <v>333</v>
      </c>
      <c r="E57" s="41">
        <v>25</v>
      </c>
      <c r="F57" s="41" t="s">
        <v>292</v>
      </c>
      <c r="G57" s="42" t="s">
        <v>292</v>
      </c>
    </row>
    <row r="58" spans="2:7" x14ac:dyDescent="0.45">
      <c r="B58" s="14" t="s">
        <v>332</v>
      </c>
      <c r="C58" s="15">
        <v>4390200527</v>
      </c>
      <c r="D58" s="15" t="s">
        <v>334</v>
      </c>
      <c r="E58" s="41">
        <v>18</v>
      </c>
      <c r="F58" s="41">
        <v>0</v>
      </c>
      <c r="G58" s="42">
        <v>0</v>
      </c>
    </row>
    <row r="59" spans="2:7" x14ac:dyDescent="0.45">
      <c r="B59" s="14" t="s">
        <v>332</v>
      </c>
      <c r="C59" s="15">
        <v>4390200071</v>
      </c>
      <c r="D59" s="15" t="s">
        <v>335</v>
      </c>
      <c r="E59" s="41">
        <v>26</v>
      </c>
      <c r="F59" s="41" t="s">
        <v>292</v>
      </c>
      <c r="G59" s="42" t="s">
        <v>292</v>
      </c>
    </row>
    <row r="60" spans="2:7" x14ac:dyDescent="0.45">
      <c r="B60" s="14" t="s">
        <v>332</v>
      </c>
      <c r="C60" s="15">
        <v>4390200105</v>
      </c>
      <c r="D60" s="15" t="s">
        <v>183</v>
      </c>
      <c r="E60" s="41">
        <v>28</v>
      </c>
      <c r="F60" s="41">
        <v>0</v>
      </c>
      <c r="G60" s="42">
        <v>0</v>
      </c>
    </row>
    <row r="61" spans="2:7" x14ac:dyDescent="0.45">
      <c r="B61" s="14" t="s">
        <v>332</v>
      </c>
      <c r="C61" s="15">
        <v>4390200113</v>
      </c>
      <c r="D61" s="15" t="s">
        <v>336</v>
      </c>
      <c r="E61" s="41">
        <v>29</v>
      </c>
      <c r="F61" s="41" t="s">
        <v>292</v>
      </c>
      <c r="G61" s="42" t="s">
        <v>292</v>
      </c>
    </row>
    <row r="62" spans="2:7" x14ac:dyDescent="0.45">
      <c r="B62" s="14" t="s">
        <v>332</v>
      </c>
      <c r="C62" s="15">
        <v>4390200121</v>
      </c>
      <c r="D62" s="15" t="s">
        <v>337</v>
      </c>
      <c r="E62" s="41">
        <v>27</v>
      </c>
      <c r="F62" s="41" t="s">
        <v>292</v>
      </c>
      <c r="G62" s="42" t="s">
        <v>292</v>
      </c>
    </row>
    <row r="63" spans="2:7" x14ac:dyDescent="0.45">
      <c r="B63" s="14" t="s">
        <v>332</v>
      </c>
      <c r="C63" s="15">
        <v>4390200485</v>
      </c>
      <c r="D63" s="15" t="s">
        <v>338</v>
      </c>
      <c r="E63" s="41" t="e">
        <v>#N/A</v>
      </c>
      <c r="F63" s="41" t="s">
        <v>321</v>
      </c>
      <c r="G63" s="42" t="s">
        <v>321</v>
      </c>
    </row>
    <row r="64" spans="2:7" x14ac:dyDescent="0.45">
      <c r="B64" s="14" t="s">
        <v>332</v>
      </c>
      <c r="C64" s="15">
        <v>4390200493</v>
      </c>
      <c r="D64" s="15" t="s">
        <v>339</v>
      </c>
      <c r="E64" s="41">
        <v>28</v>
      </c>
      <c r="F64" s="41">
        <v>0</v>
      </c>
      <c r="G64" s="42">
        <v>0</v>
      </c>
    </row>
    <row r="65" spans="2:7" x14ac:dyDescent="0.45">
      <c r="B65" s="14" t="s">
        <v>340</v>
      </c>
      <c r="C65" s="24">
        <v>4390200295</v>
      </c>
      <c r="D65" s="15" t="s">
        <v>341</v>
      </c>
      <c r="E65" s="41">
        <v>24</v>
      </c>
      <c r="F65" s="41" t="s">
        <v>292</v>
      </c>
      <c r="G65" s="42" t="s">
        <v>292</v>
      </c>
    </row>
    <row r="66" spans="2:7" ht="18.600000000000001" thickBot="1" x14ac:dyDescent="0.5">
      <c r="B66" s="37" t="s">
        <v>340</v>
      </c>
      <c r="C66" s="38">
        <v>4390200501</v>
      </c>
      <c r="D66" s="39" t="s">
        <v>342</v>
      </c>
      <c r="E66" s="43">
        <v>26</v>
      </c>
      <c r="F66" s="43" t="s">
        <v>292</v>
      </c>
      <c r="G66" s="44" t="s">
        <v>292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6"/>
  <sheetViews>
    <sheetView topLeftCell="A43" workbookViewId="0">
      <selection activeCell="M58" sqref="M58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262</v>
      </c>
      <c r="L1" s="50"/>
      <c r="M1" s="50" t="s">
        <v>263</v>
      </c>
      <c r="N1" s="50"/>
      <c r="O1" s="1"/>
      <c r="Q1" t="s">
        <v>196</v>
      </c>
    </row>
    <row r="2" spans="1:17" x14ac:dyDescent="0.45">
      <c r="C2" s="30" t="s">
        <v>158</v>
      </c>
      <c r="H2" s="31"/>
      <c r="P2">
        <v>1</v>
      </c>
      <c r="Q2" t="s">
        <v>150</v>
      </c>
    </row>
    <row r="3" spans="1:17" x14ac:dyDescent="0.45">
      <c r="C3" s="30" t="s">
        <v>159</v>
      </c>
      <c r="H3" s="31"/>
      <c r="P3">
        <v>2</v>
      </c>
      <c r="Q3" t="s">
        <v>151</v>
      </c>
    </row>
    <row r="4" spans="1:17" x14ac:dyDescent="0.45">
      <c r="A4">
        <v>4370200380</v>
      </c>
      <c r="C4" s="32" t="s">
        <v>0</v>
      </c>
      <c r="D4" t="s">
        <v>1</v>
      </c>
      <c r="E4" t="s">
        <v>197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49</v>
      </c>
      <c r="J4" s="40">
        <f>IF(ISERROR(VLOOKUP($A4,データ貼付けシート!$C$3:$G$66,5,FALSE)),0,VLOOKUP($A4,データ貼付けシート!$C$3:$G$66,5,FALSE))</f>
        <v>104</v>
      </c>
      <c r="P4">
        <v>3</v>
      </c>
      <c r="Q4" t="s">
        <v>189</v>
      </c>
    </row>
    <row r="5" spans="1:17" x14ac:dyDescent="0.45">
      <c r="A5">
        <v>4370200356</v>
      </c>
      <c r="C5" s="32" t="s">
        <v>4</v>
      </c>
      <c r="D5" t="s">
        <v>5</v>
      </c>
      <c r="E5" t="s">
        <v>198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60</v>
      </c>
      <c r="J5">
        <f>IF(ISERROR(VLOOKUP($A5,データ貼付けシート!$C$3:$G$66,5,FALSE)),0,VLOOKUP($A5,データ貼付けシート!$C$3:$G$66,5,FALSE))</f>
        <v>63</v>
      </c>
      <c r="P5">
        <v>4</v>
      </c>
      <c r="Q5" t="s">
        <v>190</v>
      </c>
    </row>
    <row r="6" spans="1:17" x14ac:dyDescent="0.45">
      <c r="A6">
        <v>4370200414</v>
      </c>
      <c r="C6" s="32" t="s">
        <v>8</v>
      </c>
      <c r="D6" t="s">
        <v>9</v>
      </c>
      <c r="E6" t="s">
        <v>199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49</v>
      </c>
      <c r="J6">
        <f>IF(ISERROR(VLOOKUP($A6,データ貼付けシート!$C$3:$G$66,5,FALSE)),0,VLOOKUP($A6,データ貼付けシート!$C$3:$G$66,5,FALSE))</f>
        <v>70</v>
      </c>
      <c r="P6">
        <v>5</v>
      </c>
      <c r="Q6" t="s">
        <v>191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200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47</v>
      </c>
      <c r="J7">
        <f>IF(ISERROR(VLOOKUP($A7,データ貼付けシート!$C$3:$G$66,5,FALSE)),0,VLOOKUP($A7,データ貼付けシート!$C$3:$G$66,5,FALSE))</f>
        <v>56</v>
      </c>
      <c r="P7">
        <v>6</v>
      </c>
      <c r="Q7" t="s">
        <v>192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201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50</v>
      </c>
      <c r="J8">
        <f>IF(ISERROR(VLOOKUP($A8,データ貼付けシート!$C$3:$G$66,5,FALSE)),0,VLOOKUP($A8,データ貼付けシート!$C$3:$G$66,5,FALSE))</f>
        <v>106</v>
      </c>
      <c r="P8">
        <v>7</v>
      </c>
      <c r="Q8" t="s">
        <v>195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202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49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193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203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50</v>
      </c>
      <c r="J10">
        <f>IF(ISERROR(VLOOKUP($A10,データ貼付けシート!$C$3:$G$66,5,FALSE)),0,VLOOKUP($A10,データ貼付けシート!$C$3:$G$66,5,FALSE))</f>
        <v>71</v>
      </c>
      <c r="P10">
        <v>9</v>
      </c>
      <c r="Q10" t="s">
        <v>194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204</v>
      </c>
      <c r="F11" t="s">
        <v>30</v>
      </c>
      <c r="G11" t="s">
        <v>31</v>
      </c>
      <c r="H11" s="31">
        <v>80</v>
      </c>
      <c r="I11">
        <f>SUM(K11,M11)</f>
        <v>80</v>
      </c>
      <c r="J11">
        <f>SUM(L11,N11)</f>
        <v>102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80</v>
      </c>
      <c r="N11" s="22">
        <f>IF(ISERROR(VLOOKUP($B11,データ貼付けシート!$C$3:$G$63,5,FALSE)),0,VLOOKUP($B11,データ貼付けシート!$C$3:$G$63,5,FALSE))</f>
        <v>102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205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56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60</v>
      </c>
      <c r="J13">
        <f>IF(ISERROR(VLOOKUP($A13,データ貼付けシート!$C$3:$G$66,5,FALSE)),0,VLOOKUP($A13,データ貼付けシート!$C$3:$G$66,5,FALSE))</f>
        <v>43</v>
      </c>
    </row>
    <row r="14" spans="1:17" x14ac:dyDescent="0.45">
      <c r="C14" s="30" t="s">
        <v>160</v>
      </c>
      <c r="H14" s="31"/>
    </row>
    <row r="15" spans="1:17" x14ac:dyDescent="0.45">
      <c r="C15" s="30" t="s">
        <v>265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206</v>
      </c>
      <c r="F16" t="s">
        <v>152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29</v>
      </c>
      <c r="J16">
        <f>IF(ISERROR(VLOOKUP($A16,データ貼付けシート!$C$3:$G$66,5,FALSE)),0,VLOOKUP($A16,データ貼付けシート!$C$3:$G$66,5,FALSE))</f>
        <v>27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207</v>
      </c>
      <c r="F17" t="s">
        <v>153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29</v>
      </c>
      <c r="J17">
        <f>IF(ISERROR(VLOOKUP($A17,データ貼付けシート!$C$3:$G$66,5,FALSE)),0,VLOOKUP($A17,データ貼付けシート!$C$3:$G$66,5,FALSE))</f>
        <v>35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208</v>
      </c>
      <c r="F18" t="s">
        <v>154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46</v>
      </c>
    </row>
    <row r="19" spans="1:14" x14ac:dyDescent="0.45">
      <c r="A19">
        <v>4390200378</v>
      </c>
      <c r="C19" s="32">
        <v>4</v>
      </c>
      <c r="D19" t="s">
        <v>57</v>
      </c>
      <c r="E19" t="s">
        <v>209</v>
      </c>
      <c r="F19" t="s">
        <v>155</v>
      </c>
      <c r="G19" t="s">
        <v>156</v>
      </c>
      <c r="H19" s="31">
        <v>29</v>
      </c>
      <c r="I19">
        <f>IF(ISERROR(VLOOKUP($A19,データ貼付けシート!$C$3:$G$66,4,FALSE)),0,VLOOKUP($A19,データ貼付けシート!$C$3:$G$66,4,FALSE))</f>
        <v>29</v>
      </c>
      <c r="J19">
        <f>IF(ISERROR(VLOOKUP($A19,データ貼付けシート!$C$3:$G$66,5,FALSE)),0,VLOOKUP($A19,データ貼付けシート!$C$3:$G$66,5,FALSE))</f>
        <v>102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157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24</v>
      </c>
      <c r="J20">
        <f>IF(ISERROR(VLOOKUP($A20,データ貼付けシート!$C$3:$G$66,5,FALSE)),0,VLOOKUP($A20,データ貼付けシート!$C$3:$G$66,5,FALSE))</f>
        <v>15</v>
      </c>
    </row>
    <row r="21" spans="1:14" x14ac:dyDescent="0.45">
      <c r="C21" s="30" t="s">
        <v>61</v>
      </c>
      <c r="H21" s="31"/>
    </row>
    <row r="22" spans="1:14" x14ac:dyDescent="0.45">
      <c r="C22" s="30" t="s">
        <v>161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210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211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212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71</v>
      </c>
      <c r="J25">
        <f>IF(ISERROR(VLOOKUP($A25,データ貼付けシート!$C$3:$G$66,5,FALSE)),0,VLOOKUP($A25,データ貼付けシート!$C$3:$G$66,5,FALSE))</f>
        <v>2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162</v>
      </c>
      <c r="E26" t="s">
        <v>213</v>
      </c>
      <c r="F26" t="s">
        <v>71</v>
      </c>
      <c r="G26" t="s">
        <v>72</v>
      </c>
      <c r="H26" s="31">
        <v>100</v>
      </c>
      <c r="I26">
        <f>IF(SUM(K26,M26)&gt;H26,M26,SUM(K26,M26))</f>
        <v>76</v>
      </c>
      <c r="J26">
        <f>IF(SUM(K26,M26)&gt;H26,N26,SUM(L26,N26))</f>
        <v>5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76</v>
      </c>
      <c r="N26" s="22">
        <f>IF(ISERROR(VLOOKUP($B26,データ貼付けシート!$C$3:$G$63,5,FALSE)),0,VLOOKUP($B26,データ貼付けシート!$C$3:$G$63,5,FALSE))</f>
        <v>5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214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77</v>
      </c>
      <c r="J27">
        <f>IF(ISERROR(VLOOKUP($A27,データ貼付けシート!$C$3:$G$66,5,FALSE)),0,VLOOKUP($A27,データ貼付けシート!$C$3:$G$66,5,FALSE))</f>
        <v>5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215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68</v>
      </c>
      <c r="J28">
        <f>IF(ISERROR(VLOOKUP($A28,データ貼付けシート!$C$3:$G$66,5,FALSE)),0,VLOOKUP($A28,データ貼付けシート!$C$3:$G$66,5,FALSE))</f>
        <v>7</v>
      </c>
    </row>
    <row r="29" spans="1:14" x14ac:dyDescent="0.45">
      <c r="C29" s="30" t="s">
        <v>78</v>
      </c>
      <c r="H29" s="31"/>
    </row>
    <row r="30" spans="1:14" x14ac:dyDescent="0.45">
      <c r="C30" s="30" t="s">
        <v>163</v>
      </c>
      <c r="H30" s="31"/>
    </row>
    <row r="31" spans="1:14" x14ac:dyDescent="0.45">
      <c r="A31" t="s">
        <v>255</v>
      </c>
      <c r="C31" s="32">
        <v>1</v>
      </c>
      <c r="D31" t="s">
        <v>79</v>
      </c>
      <c r="E31" t="s">
        <v>216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1</v>
      </c>
    </row>
    <row r="32" spans="1:14" x14ac:dyDescent="0.45">
      <c r="A32" t="s">
        <v>256</v>
      </c>
      <c r="C32" s="32">
        <v>2</v>
      </c>
      <c r="D32" t="s">
        <v>82</v>
      </c>
      <c r="E32" t="s">
        <v>217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25</v>
      </c>
      <c r="J32">
        <f>IF(ISERROR(VLOOKUP($A32,データ貼付けシート!$C$3:$G$66,5,FALSE)),0,VLOOKUP($A32,データ貼付けシート!$C$3:$G$66,5,FALSE))</f>
        <v>0</v>
      </c>
    </row>
    <row r="33" spans="1:10" x14ac:dyDescent="0.45">
      <c r="C33" s="30" t="s">
        <v>85</v>
      </c>
      <c r="H33" s="31"/>
    </row>
    <row r="34" spans="1:10" x14ac:dyDescent="0.45">
      <c r="C34" s="30" t="s">
        <v>164</v>
      </c>
      <c r="H34" s="31"/>
    </row>
    <row r="35" spans="1:10" x14ac:dyDescent="0.45">
      <c r="A35">
        <v>4370201123</v>
      </c>
      <c r="C35" s="32">
        <v>1</v>
      </c>
      <c r="D35" t="s">
        <v>165</v>
      </c>
      <c r="E35" t="s">
        <v>218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166</v>
      </c>
      <c r="E36" t="s">
        <v>219</v>
      </c>
      <c r="F36" t="s">
        <v>167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278</v>
      </c>
      <c r="E37" t="s">
        <v>282</v>
      </c>
      <c r="F37" t="s">
        <v>279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50</v>
      </c>
      <c r="J37">
        <f>IF(ISERROR(VLOOKUP($A37,データ貼付けシート!$C$3:$G$66,5,FALSE)),0,VLOOKUP($A37,データ貼付けシート!$C$3:$G$66,5,FALSE))</f>
        <v>21</v>
      </c>
    </row>
    <row r="38" spans="1:10" x14ac:dyDescent="0.45">
      <c r="A38">
        <v>4370203442</v>
      </c>
      <c r="C38" s="32">
        <v>4</v>
      </c>
      <c r="D38" t="s">
        <v>280</v>
      </c>
      <c r="E38" t="s">
        <v>283</v>
      </c>
      <c r="F38" t="s">
        <v>281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38</v>
      </c>
      <c r="J38">
        <f>IF(ISERROR(VLOOKUP($A38,データ貼付けシート!$C$3:$G$66,5,FALSE)),0,VLOOKUP($A38,データ貼付けシート!$C$3:$G$66,5,FALSE))</f>
        <v>0</v>
      </c>
    </row>
    <row r="39" spans="1:10" x14ac:dyDescent="0.45">
      <c r="C39" s="30" t="s">
        <v>168</v>
      </c>
      <c r="H39" s="31"/>
    </row>
    <row r="40" spans="1:10" x14ac:dyDescent="0.45">
      <c r="C40" s="30" t="s">
        <v>266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220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27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267</v>
      </c>
      <c r="H43" s="31"/>
    </row>
    <row r="44" spans="1:10" x14ac:dyDescent="0.45">
      <c r="A44">
        <v>4360290003</v>
      </c>
      <c r="C44" s="32">
        <v>1</v>
      </c>
      <c r="D44" t="s">
        <v>169</v>
      </c>
      <c r="E44" t="s">
        <v>221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222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9</v>
      </c>
      <c r="J45">
        <f>IF(ISERROR(VLOOKUP($A45,データ貼付けシート!$C$3:$G$66,5,FALSE)),0,VLOOKUP($A45,データ貼付けシート!$C$3:$G$66,5,FALSE))</f>
        <v>2</v>
      </c>
    </row>
    <row r="46" spans="1:10" x14ac:dyDescent="0.45">
      <c r="A46">
        <v>4370201008</v>
      </c>
      <c r="C46" s="32">
        <v>3</v>
      </c>
      <c r="D46" t="s">
        <v>95</v>
      </c>
      <c r="E46" t="s">
        <v>223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12</v>
      </c>
    </row>
    <row r="47" spans="1:10" x14ac:dyDescent="0.45">
      <c r="A47">
        <v>4370201446</v>
      </c>
      <c r="C47" s="32">
        <v>4</v>
      </c>
      <c r="D47" t="s">
        <v>97</v>
      </c>
      <c r="E47" t="s">
        <v>224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17</v>
      </c>
      <c r="J47">
        <f>IF(ISERROR(VLOOKUP($A47,データ貼付けシート!$C$3:$G$66,5,FALSE)),0,VLOOKUP($A47,データ貼付けシート!$C$3:$G$66,5,FALSE))</f>
        <v>2</v>
      </c>
    </row>
    <row r="48" spans="1:10" x14ac:dyDescent="0.45">
      <c r="A48">
        <v>4372900698</v>
      </c>
      <c r="C48" s="32">
        <v>5</v>
      </c>
      <c r="D48" t="s">
        <v>100</v>
      </c>
      <c r="E48" t="s">
        <v>225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7</v>
      </c>
    </row>
    <row r="49" spans="1:10" x14ac:dyDescent="0.45">
      <c r="A49">
        <v>4372900748</v>
      </c>
      <c r="C49" s="32">
        <v>6</v>
      </c>
      <c r="D49" t="s">
        <v>170</v>
      </c>
      <c r="E49" t="s">
        <v>226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18</v>
      </c>
      <c r="J49">
        <f>IF(ISERROR(VLOOKUP($A49,データ貼付けシート!$C$3:$G$66,5,FALSE)),0,VLOOKUP($A49,データ貼付けシート!$C$3:$G$66,5,FALSE))</f>
        <v>3</v>
      </c>
    </row>
    <row r="50" spans="1:10" x14ac:dyDescent="0.45">
      <c r="A50">
        <v>4372900755</v>
      </c>
      <c r="C50" s="32">
        <v>7</v>
      </c>
      <c r="D50" t="s">
        <v>104</v>
      </c>
      <c r="E50" t="s">
        <v>227</v>
      </c>
      <c r="F50" t="s">
        <v>171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9</v>
      </c>
      <c r="J50">
        <f>IF(ISERROR(VLOOKUP($A50,データ貼付けシート!$C$3:$G$66,5,FALSE)),0,VLOOKUP($A50,データ貼付けシート!$C$3:$G$66,5,FALSE))</f>
        <v>9</v>
      </c>
    </row>
    <row r="51" spans="1:10" x14ac:dyDescent="0.45">
      <c r="A51">
        <v>4390200097</v>
      </c>
      <c r="C51" s="32">
        <v>8</v>
      </c>
      <c r="D51" t="s">
        <v>106</v>
      </c>
      <c r="E51" t="s">
        <v>228</v>
      </c>
      <c r="F51" t="s">
        <v>107</v>
      </c>
      <c r="G51" t="s">
        <v>108</v>
      </c>
      <c r="H51" s="31">
        <v>9</v>
      </c>
      <c r="I51">
        <f>IF(ISERROR(VLOOKUP($A51,データ貼付けシート!$C$3:$G$66,4,FALSE)),0,VLOOKUP($A51,データ貼付けシート!$C$3:$G$66,4,FALSE))</f>
        <v>9</v>
      </c>
      <c r="J51">
        <f>IF(ISERROR(VLOOKUP($A51,データ貼付けシート!$C$3:$G$66,5,FALSE)),0,VLOOKUP($A51,データ貼付けシート!$C$3:$G$66,5,FALSE))</f>
        <v>3</v>
      </c>
    </row>
    <row r="52" spans="1:10" x14ac:dyDescent="0.45">
      <c r="A52">
        <v>4390200063</v>
      </c>
      <c r="C52" s="32">
        <v>9</v>
      </c>
      <c r="D52" t="s">
        <v>109</v>
      </c>
      <c r="E52" t="s">
        <v>229</v>
      </c>
      <c r="F52" t="s">
        <v>110</v>
      </c>
      <c r="G52" t="s">
        <v>111</v>
      </c>
      <c r="H52" s="31">
        <v>9</v>
      </c>
      <c r="I52">
        <f>IF(ISERROR(VLOOKUP($A52,データ貼付けシート!$C$3:$G$66,4,FALSE)),0,VLOOKUP($A52,データ貼付けシート!$C$3:$G$66,4,FALSE))</f>
        <v>8</v>
      </c>
      <c r="J52">
        <f>IF(ISERROR(VLOOKUP($A52,データ貼付けシート!$C$3:$G$66,5,FALSE)),0,VLOOKUP($A52,データ貼付けシート!$C$3:$G$66,5,FALSE))</f>
        <v>0</v>
      </c>
    </row>
    <row r="53" spans="1:10" x14ac:dyDescent="0.45">
      <c r="A53">
        <v>4390200147</v>
      </c>
      <c r="C53" s="32">
        <v>10</v>
      </c>
      <c r="D53" t="s">
        <v>112</v>
      </c>
      <c r="E53" t="s">
        <v>230</v>
      </c>
      <c r="F53" t="s">
        <v>172</v>
      </c>
      <c r="G53" t="s">
        <v>105</v>
      </c>
      <c r="H53" s="31">
        <v>9</v>
      </c>
      <c r="I53">
        <f>IF(ISERROR(VLOOKUP($A53,データ貼付けシート!$C$3:$G$66,4,FALSE)),0,VLOOKUP($A53,データ貼付けシート!$C$3:$G$66,4,FALSE))</f>
        <v>9</v>
      </c>
      <c r="J53">
        <f>IF(ISERROR(VLOOKUP($A53,データ貼付けシート!$C$3:$G$66,5,FALSE)),0,VLOOKUP($A53,データ貼付けシート!$C$3:$G$66,5,FALSE))</f>
        <v>10</v>
      </c>
    </row>
    <row r="54" spans="1:10" x14ac:dyDescent="0.45">
      <c r="A54">
        <v>4390200204</v>
      </c>
      <c r="C54" s="32">
        <v>11</v>
      </c>
      <c r="D54" t="s">
        <v>113</v>
      </c>
      <c r="E54" t="s">
        <v>231</v>
      </c>
      <c r="F54" t="s">
        <v>173</v>
      </c>
      <c r="G54" t="s">
        <v>67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10</v>
      </c>
    </row>
    <row r="55" spans="1:10" x14ac:dyDescent="0.45">
      <c r="A55">
        <v>4390200253</v>
      </c>
      <c r="C55" s="32">
        <v>12</v>
      </c>
      <c r="D55" t="s">
        <v>114</v>
      </c>
      <c r="E55" t="s">
        <v>232</v>
      </c>
      <c r="F55" t="s">
        <v>174</v>
      </c>
      <c r="G55" t="s">
        <v>115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</v>
      </c>
    </row>
    <row r="56" spans="1:10" x14ac:dyDescent="0.45">
      <c r="A56">
        <v>4390200238</v>
      </c>
      <c r="C56" s="32">
        <v>13</v>
      </c>
      <c r="D56" t="s">
        <v>175</v>
      </c>
      <c r="E56" t="s">
        <v>233</v>
      </c>
      <c r="F56" t="s">
        <v>176</v>
      </c>
      <c r="G56" t="s">
        <v>116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11</v>
      </c>
    </row>
    <row r="57" spans="1:10" x14ac:dyDescent="0.45">
      <c r="A57">
        <v>4390200584</v>
      </c>
      <c r="C57" s="32">
        <v>14</v>
      </c>
      <c r="D57" t="s">
        <v>117</v>
      </c>
      <c r="E57" t="s">
        <v>234</v>
      </c>
      <c r="F57" t="s">
        <v>177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8</v>
      </c>
      <c r="J57">
        <f>IF(ISERROR(VLOOKUP($A57,データ貼付けシート!$C$3:$G$66,5,FALSE)),0,VLOOKUP($A57,データ貼付けシート!$C$3:$G$66,5,FALSE))</f>
        <v>4</v>
      </c>
    </row>
    <row r="58" spans="1:10" x14ac:dyDescent="0.45">
      <c r="A58">
        <v>4390200220</v>
      </c>
      <c r="C58" s="32">
        <v>15</v>
      </c>
      <c r="D58" t="s">
        <v>119</v>
      </c>
      <c r="E58" t="s">
        <v>235</v>
      </c>
      <c r="F58" t="s">
        <v>178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9</v>
      </c>
      <c r="J58">
        <f>IF(ISERROR(VLOOKUP($A58,データ貼付けシート!$C$3:$G$66,5,FALSE)),0,VLOOKUP($A58,データ貼付けシート!$C$3:$G$66,5,FALSE))</f>
        <v>0</v>
      </c>
    </row>
    <row r="59" spans="1:10" x14ac:dyDescent="0.45">
      <c r="A59">
        <v>4390200592</v>
      </c>
      <c r="C59" s="32">
        <v>16</v>
      </c>
      <c r="D59" t="s">
        <v>121</v>
      </c>
      <c r="E59" t="s">
        <v>236</v>
      </c>
      <c r="F59" t="s">
        <v>179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3</v>
      </c>
    </row>
    <row r="60" spans="1:10" x14ac:dyDescent="0.45">
      <c r="A60">
        <v>4390200410</v>
      </c>
      <c r="C60" s="32">
        <v>17</v>
      </c>
      <c r="D60" t="s">
        <v>123</v>
      </c>
      <c r="E60" t="s">
        <v>124</v>
      </c>
      <c r="F60" t="s">
        <v>180</v>
      </c>
      <c r="G60" t="s">
        <v>122</v>
      </c>
      <c r="H60" s="31">
        <v>9</v>
      </c>
      <c r="I60">
        <f>IF(ISERROR(VLOOKUP($A60,データ貼付けシート!$C$3:$G$66,4,FALSE)),0,VLOOKUP($A60,データ貼付けシート!$C$3:$G$66,4,FALSE))</f>
        <v>9</v>
      </c>
      <c r="J60">
        <f>IF(ISERROR(VLOOKUP($A60,データ貼付けシート!$C$3:$G$66,5,FALSE)),0,VLOOKUP($A60,データ貼付けシート!$C$3:$G$66,5,FALSE))</f>
        <v>3</v>
      </c>
    </row>
    <row r="61" spans="1:10" x14ac:dyDescent="0.45">
      <c r="A61">
        <v>4390200519</v>
      </c>
      <c r="C61" s="32">
        <v>18</v>
      </c>
      <c r="D61" t="s">
        <v>258</v>
      </c>
      <c r="E61" t="s">
        <v>259</v>
      </c>
      <c r="F61" t="s">
        <v>260</v>
      </c>
      <c r="G61" t="s">
        <v>261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3</v>
      </c>
    </row>
    <row r="62" spans="1:10" x14ac:dyDescent="0.45">
      <c r="C62" s="30" t="s">
        <v>125</v>
      </c>
      <c r="H62" s="31"/>
    </row>
    <row r="63" spans="1:10" x14ac:dyDescent="0.45">
      <c r="C63" s="30" t="s">
        <v>181</v>
      </c>
      <c r="H63" s="31"/>
    </row>
    <row r="64" spans="1:10" x14ac:dyDescent="0.45">
      <c r="A64">
        <v>4390200022</v>
      </c>
      <c r="C64" s="32">
        <v>1</v>
      </c>
      <c r="D64" t="s">
        <v>182</v>
      </c>
      <c r="E64" t="s">
        <v>237</v>
      </c>
      <c r="F64" t="s">
        <v>126</v>
      </c>
      <c r="G64" t="s">
        <v>127</v>
      </c>
      <c r="H64" s="31" t="s">
        <v>268</v>
      </c>
      <c r="I64">
        <f>IF(ISERROR(VLOOKUP($A64,データ貼付けシート!$C$3:$G$66,3,FALSE)),0,VLOOKUP($A64,データ貼付けシート!$C$3:$G$66,3,FALSE))</f>
        <v>23</v>
      </c>
    </row>
    <row r="65" spans="1:9" x14ac:dyDescent="0.45">
      <c r="A65">
        <v>4390200048</v>
      </c>
      <c r="C65" s="32">
        <v>2</v>
      </c>
      <c r="D65" t="s">
        <v>128</v>
      </c>
      <c r="E65" t="s">
        <v>238</v>
      </c>
      <c r="F65" t="s">
        <v>129</v>
      </c>
      <c r="G65" t="s">
        <v>130</v>
      </c>
      <c r="H65" s="31" t="s">
        <v>269</v>
      </c>
      <c r="I65">
        <f>IF(ISERROR(VLOOKUP($A65,データ貼付けシート!$C$3:$G$66,3,FALSE)),0,VLOOKUP($A65,データ貼付けシート!$C$3:$G$66,3,FALSE))</f>
        <v>25</v>
      </c>
    </row>
    <row r="66" spans="1:9" x14ac:dyDescent="0.45">
      <c r="A66">
        <v>4390200527</v>
      </c>
      <c r="C66" s="32">
        <v>3</v>
      </c>
      <c r="D66" t="s">
        <v>131</v>
      </c>
      <c r="E66" t="s">
        <v>239</v>
      </c>
      <c r="F66" t="s">
        <v>132</v>
      </c>
      <c r="G66" t="s">
        <v>277</v>
      </c>
      <c r="H66" s="31" t="s">
        <v>270</v>
      </c>
      <c r="I66">
        <f>IF(ISERROR(VLOOKUP($A66,データ貼付けシート!$C$3:$G$66,3,FALSE)),0,VLOOKUP($A66,データ貼付けシート!$C$3:$G$66,3,FALSE))</f>
        <v>18</v>
      </c>
    </row>
    <row r="67" spans="1:9" x14ac:dyDescent="0.45">
      <c r="A67">
        <v>4390200071</v>
      </c>
      <c r="C67" s="32">
        <v>4</v>
      </c>
      <c r="D67" t="s">
        <v>133</v>
      </c>
      <c r="E67" t="s">
        <v>134</v>
      </c>
      <c r="F67" t="s">
        <v>135</v>
      </c>
      <c r="G67" t="s">
        <v>48</v>
      </c>
      <c r="H67" s="31" t="s">
        <v>268</v>
      </c>
      <c r="I67">
        <f>IF(ISERROR(VLOOKUP($A67,データ貼付けシート!$C$3:$G$66,3,FALSE)),0,VLOOKUP($A67,データ貼付けシート!$C$3:$G$66,3,FALSE))</f>
        <v>26</v>
      </c>
    </row>
    <row r="68" spans="1:9" x14ac:dyDescent="0.45">
      <c r="A68">
        <v>4390200105</v>
      </c>
      <c r="C68" s="32">
        <v>5</v>
      </c>
      <c r="D68" t="s">
        <v>183</v>
      </c>
      <c r="E68" t="s">
        <v>240</v>
      </c>
      <c r="F68" t="s">
        <v>136</v>
      </c>
      <c r="G68" t="s">
        <v>137</v>
      </c>
      <c r="H68" s="31" t="s">
        <v>271</v>
      </c>
      <c r="I68">
        <f>IF(ISERROR(VLOOKUP($A68,データ貼付けシート!$C$3:$G$66,3,FALSE)),0,VLOOKUP($A68,データ貼付けシート!$C$3:$G$66,3,FALSE))</f>
        <v>28</v>
      </c>
    </row>
    <row r="69" spans="1:9" x14ac:dyDescent="0.45">
      <c r="A69">
        <v>4390200113</v>
      </c>
      <c r="C69" s="32">
        <v>6</v>
      </c>
      <c r="D69" t="s">
        <v>138</v>
      </c>
      <c r="E69" t="s">
        <v>241</v>
      </c>
      <c r="F69" t="s">
        <v>139</v>
      </c>
      <c r="G69" t="s">
        <v>67</v>
      </c>
      <c r="H69" s="31" t="s">
        <v>272</v>
      </c>
      <c r="I69">
        <f>IF(ISERROR(VLOOKUP($A69,データ貼付けシート!$C$3:$G$66,3,FALSE)),0,VLOOKUP($A69,データ貼付けシート!$C$3:$G$66,3,FALSE))</f>
        <v>29</v>
      </c>
    </row>
    <row r="70" spans="1:9" x14ac:dyDescent="0.45">
      <c r="A70">
        <v>4390200121</v>
      </c>
      <c r="C70" s="32">
        <v>7</v>
      </c>
      <c r="D70" t="s">
        <v>140</v>
      </c>
      <c r="E70" t="s">
        <v>242</v>
      </c>
      <c r="F70" t="s">
        <v>141</v>
      </c>
      <c r="G70" t="s">
        <v>103</v>
      </c>
      <c r="H70" s="31" t="s">
        <v>272</v>
      </c>
      <c r="I70">
        <f>IF(ISERROR(VLOOKUP($A70,データ貼付けシート!$C$3:$G$66,3,FALSE)),0,VLOOKUP($A70,データ貼付けシート!$C$3:$G$66,3,FALSE))</f>
        <v>27</v>
      </c>
    </row>
    <row r="71" spans="1:9" x14ac:dyDescent="0.45">
      <c r="A71">
        <v>4390200485</v>
      </c>
      <c r="C71" s="32">
        <v>8</v>
      </c>
      <c r="D71" t="s">
        <v>142</v>
      </c>
      <c r="E71" t="s">
        <v>243</v>
      </c>
      <c r="F71" t="s">
        <v>143</v>
      </c>
      <c r="G71" t="s">
        <v>184</v>
      </c>
      <c r="H71" s="31" t="s">
        <v>273</v>
      </c>
      <c r="I71">
        <f>IF(ISERROR(VLOOKUP($A71,データ貼付けシート!$C$3:$G$66,3,FALSE)),0,VLOOKUP($A71,データ貼付けシート!$C$3:$G$66,3,FALSE))</f>
        <v>0</v>
      </c>
    </row>
    <row r="72" spans="1:9" x14ac:dyDescent="0.45">
      <c r="A72">
        <v>4390200493</v>
      </c>
      <c r="C72" s="32">
        <v>9</v>
      </c>
      <c r="D72" t="s">
        <v>144</v>
      </c>
      <c r="E72" t="s">
        <v>145</v>
      </c>
      <c r="F72" t="s">
        <v>185</v>
      </c>
      <c r="G72" t="s">
        <v>137</v>
      </c>
      <c r="H72" s="31" t="s">
        <v>274</v>
      </c>
      <c r="I72">
        <f>IF(ISERROR(VLOOKUP($A72,データ貼付けシート!$C$3:$G$66,3,FALSE)),0,VLOOKUP($A72,データ貼付けシート!$C$3:$G$66,3,FALSE))</f>
        <v>28</v>
      </c>
    </row>
    <row r="73" spans="1:9" x14ac:dyDescent="0.45">
      <c r="C73" s="30" t="s">
        <v>146</v>
      </c>
      <c r="H73" s="31"/>
    </row>
    <row r="74" spans="1:9" x14ac:dyDescent="0.45">
      <c r="C74" s="30" t="s">
        <v>186</v>
      </c>
      <c r="H74" s="31"/>
    </row>
    <row r="75" spans="1:9" x14ac:dyDescent="0.45">
      <c r="A75">
        <v>4390200295</v>
      </c>
      <c r="C75" s="32">
        <v>1</v>
      </c>
      <c r="D75" t="s">
        <v>147</v>
      </c>
      <c r="E75" t="s">
        <v>244</v>
      </c>
      <c r="F75" t="s">
        <v>187</v>
      </c>
      <c r="G75" t="s">
        <v>99</v>
      </c>
      <c r="H75" s="31" t="s">
        <v>275</v>
      </c>
      <c r="I75">
        <f>IF(ISERROR(VLOOKUP($A75,データ貼付けシート!$C$3:$G$66,3,FALSE)),0,VLOOKUP($A75,データ貼付けシート!$C$3:$G$66,3,FALSE))</f>
        <v>24</v>
      </c>
    </row>
    <row r="76" spans="1:9" x14ac:dyDescent="0.45">
      <c r="A76">
        <v>4390200501</v>
      </c>
      <c r="C76" s="33">
        <v>2</v>
      </c>
      <c r="D76" s="34" t="s">
        <v>148</v>
      </c>
      <c r="E76" s="34" t="s">
        <v>245</v>
      </c>
      <c r="F76" s="34" t="s">
        <v>188</v>
      </c>
      <c r="G76" s="34" t="s">
        <v>149</v>
      </c>
      <c r="H76" s="35" t="s">
        <v>276</v>
      </c>
      <c r="I76">
        <f>IF(ISERROR(VLOOKUP($A76,データ貼付けシート!$C$3:$G$66,3,FALSE)),0,VLOOKUP($A76,データ貼付けシート!$C$3:$G$66,3,FALSE))</f>
        <v>26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2026-05-07T04:57:56Z</dcterms:modified>
</cp:coreProperties>
</file>