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A9170E56-99C8-4BE9-938A-031C35C6BFB3}" xr6:coauthVersionLast="47" xr6:coauthVersionMax="47" xr10:uidLastSave="{00000000-0000-0000-0000-000000000000}"/>
  <bookViews>
    <workbookView xWindow="384" yWindow="384" windowWidth="17976" windowHeight="11304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externalReferences>
    <externalReference r:id="rId4"/>
  </externalReference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DB!$C$62:$I$72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DB!$C$42:$J$61</definedName>
    <definedName name="複合型サービス">DB!$C$73:$I$76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F66" i="3"/>
  <c r="E66" i="3"/>
  <c r="G65" i="3"/>
  <c r="F65" i="3"/>
  <c r="E65" i="3"/>
  <c r="G64" i="3"/>
  <c r="F64" i="3"/>
  <c r="E64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F33" i="3"/>
  <c r="E33" i="3"/>
  <c r="G32" i="3"/>
  <c r="F32" i="3"/>
  <c r="E32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I71" i="1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2" i="1"/>
  <c r="J54" i="1"/>
  <c r="J57" i="1"/>
  <c r="I60" i="1"/>
  <c r="J61" i="1"/>
  <c r="I65" i="1"/>
  <c r="I67" i="1"/>
  <c r="I68" i="1"/>
  <c r="I70" i="1"/>
  <c r="I75" i="1"/>
  <c r="I69" i="1"/>
  <c r="I64" i="1"/>
  <c r="J59" i="1"/>
  <c r="I59" i="1"/>
  <c r="J60" i="1"/>
  <c r="I58" i="1"/>
  <c r="J56" i="1"/>
  <c r="I54" i="1"/>
  <c r="J51" i="1"/>
  <c r="I51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6" i="1"/>
  <c r="I57" i="1"/>
  <c r="I55" i="1"/>
  <c r="I50" i="1"/>
  <c r="J44" i="1"/>
  <c r="J31" i="1"/>
  <c r="I31" i="1"/>
  <c r="K26" i="1"/>
  <c r="I13" i="1"/>
  <c r="I6" i="1"/>
  <c r="J58" i="1"/>
  <c r="J50" i="1"/>
  <c r="I45" i="1"/>
  <c r="J38" i="1"/>
  <c r="I38" i="1"/>
  <c r="J28" i="1"/>
  <c r="I28" i="1"/>
  <c r="N11" i="1"/>
  <c r="I37" i="1"/>
  <c r="I66" i="1"/>
  <c r="I72" i="1"/>
  <c r="J55" i="1"/>
  <c r="J53" i="1"/>
  <c r="J52" i="1"/>
  <c r="I61" i="1"/>
  <c r="I56" i="1"/>
  <c r="I53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A6" i="2"/>
  <c r="I24" i="1" l="1"/>
  <c r="J24" i="1"/>
  <c r="I11" i="1"/>
  <c r="J26" i="1"/>
  <c r="I26" i="1"/>
  <c r="J11" i="1"/>
  <c r="F8" i="2"/>
  <c r="G8" i="2" l="1"/>
  <c r="C28" i="2"/>
  <c r="E31" i="2"/>
  <c r="E20" i="2"/>
  <c r="C14" i="2"/>
  <c r="G31" i="2"/>
  <c r="A33" i="2"/>
  <c r="A13" i="2"/>
  <c r="A14" i="2"/>
  <c r="H36" i="2"/>
  <c r="E21" i="2"/>
  <c r="H29" i="2"/>
  <c r="G9" i="2"/>
  <c r="C27" i="2"/>
  <c r="B36" i="2"/>
  <c r="B30" i="2"/>
  <c r="A9" i="2"/>
  <c r="E19" i="2"/>
  <c r="C36" i="2"/>
  <c r="F10" i="2"/>
  <c r="D31" i="2"/>
  <c r="F30" i="2"/>
  <c r="G26" i="2"/>
  <c r="A11" i="2"/>
  <c r="F36" i="2"/>
  <c r="G19" i="2"/>
  <c r="G20" i="2"/>
  <c r="D13" i="2"/>
  <c r="B34" i="2"/>
  <c r="C9" i="2"/>
  <c r="G13" i="2"/>
  <c r="C26" i="2"/>
  <c r="F34" i="2"/>
  <c r="A31" i="2"/>
  <c r="C16" i="2"/>
  <c r="E27" i="2"/>
  <c r="E33" i="2"/>
  <c r="F17" i="2"/>
  <c r="A21" i="2"/>
  <c r="D35" i="2"/>
  <c r="B15" i="2"/>
  <c r="E34" i="2"/>
  <c r="G10" i="2"/>
  <c r="F16" i="2"/>
  <c r="C10" i="2"/>
  <c r="C32" i="2"/>
  <c r="A24" i="2"/>
  <c r="D26" i="2"/>
  <c r="G25" i="2"/>
  <c r="E14" i="2"/>
  <c r="H31" i="2"/>
  <c r="D34" i="2"/>
  <c r="E9" i="2"/>
  <c r="E25" i="2"/>
  <c r="C34" i="2"/>
  <c r="D17" i="2"/>
  <c r="B33" i="2"/>
  <c r="F29" i="2"/>
  <c r="C29" i="2"/>
  <c r="D18" i="2"/>
  <c r="E11" i="2"/>
  <c r="C25" i="2"/>
  <c r="G23" i="2"/>
  <c r="A28" i="2"/>
  <c r="G33" i="2"/>
  <c r="C18" i="2"/>
  <c r="A32" i="2"/>
  <c r="B24" i="2"/>
  <c r="D30" i="2"/>
  <c r="A12" i="2"/>
  <c r="B13" i="2"/>
  <c r="D25" i="2"/>
  <c r="A15" i="2"/>
  <c r="E22" i="2"/>
  <c r="D24" i="2"/>
  <c r="D19" i="2"/>
  <c r="C31" i="2"/>
  <c r="E26" i="2"/>
  <c r="C23" i="2"/>
  <c r="H30" i="2"/>
  <c r="E15" i="2"/>
  <c r="A19" i="2"/>
  <c r="B11" i="2"/>
  <c r="B20" i="2"/>
  <c r="H35" i="2"/>
  <c r="F14" i="2"/>
  <c r="E13" i="2"/>
  <c r="E28" i="2"/>
  <c r="D20" i="2"/>
  <c r="C30" i="2"/>
  <c r="D15" i="2"/>
  <c r="F21" i="2"/>
  <c r="H34" i="2"/>
  <c r="A35" i="2"/>
  <c r="H33" i="2"/>
  <c r="D11" i="2"/>
  <c r="A18" i="2"/>
  <c r="D21" i="2"/>
  <c r="B27" i="2"/>
  <c r="A29" i="2"/>
  <c r="A17" i="2"/>
  <c r="B25" i="2"/>
  <c r="D10" i="2"/>
  <c r="F26" i="2"/>
  <c r="D32" i="2"/>
  <c r="B14" i="2"/>
  <c r="F20" i="2"/>
  <c r="C20" i="2"/>
  <c r="D27" i="2"/>
  <c r="A22" i="2"/>
  <c r="F23" i="2"/>
  <c r="B28" i="2"/>
  <c r="G32" i="2"/>
  <c r="D36" i="2"/>
  <c r="F31" i="2"/>
  <c r="G34" i="2"/>
  <c r="F11" i="2"/>
  <c r="F15" i="2"/>
  <c r="G11" i="2"/>
  <c r="C22" i="2"/>
  <c r="G18" i="2"/>
  <c r="E10" i="2"/>
  <c r="F24" i="2"/>
  <c r="F22" i="2"/>
  <c r="B29" i="2"/>
  <c r="C15" i="2"/>
  <c r="D12" i="2"/>
  <c r="A36" i="2"/>
  <c r="D16" i="2"/>
  <c r="C17" i="2"/>
  <c r="D14" i="2"/>
  <c r="B10" i="2"/>
  <c r="A20" i="2"/>
  <c r="B19" i="2"/>
  <c r="C11" i="2"/>
  <c r="E32" i="2"/>
  <c r="D33" i="2"/>
  <c r="A30" i="2"/>
  <c r="D9" i="2"/>
  <c r="G29" i="2"/>
  <c r="G35" i="2"/>
  <c r="E17" i="2"/>
  <c r="G36" i="2"/>
  <c r="B23" i="2"/>
  <c r="F12" i="2"/>
  <c r="F27" i="2"/>
  <c r="C12" i="2"/>
  <c r="A25" i="2"/>
  <c r="F13" i="2"/>
  <c r="G24" i="2"/>
  <c r="A26" i="2"/>
  <c r="B31" i="2"/>
  <c r="F33" i="2"/>
  <c r="C33" i="2"/>
  <c r="A23" i="2"/>
  <c r="G28" i="2"/>
  <c r="E23" i="2"/>
  <c r="F32" i="2"/>
  <c r="G27" i="2"/>
  <c r="D23" i="2"/>
  <c r="E18" i="2"/>
  <c r="G16" i="2"/>
  <c r="G14" i="2"/>
  <c r="B16" i="2"/>
  <c r="E30" i="2"/>
  <c r="G17" i="2"/>
  <c r="A10" i="2"/>
  <c r="B12" i="2"/>
  <c r="B18" i="2"/>
  <c r="D28" i="2"/>
  <c r="H32" i="2"/>
  <c r="C24" i="2"/>
  <c r="C13" i="2"/>
  <c r="F18" i="2"/>
  <c r="E16" i="2"/>
  <c r="E12" i="2"/>
  <c r="C35" i="2"/>
  <c r="C21" i="2"/>
  <c r="G30" i="2"/>
  <c r="A27" i="2"/>
  <c r="E36" i="2"/>
  <c r="G15" i="2"/>
  <c r="H28" i="2"/>
  <c r="B22" i="2"/>
  <c r="B17" i="2"/>
  <c r="F9" i="2"/>
  <c r="D22" i="2"/>
  <c r="B35" i="2"/>
  <c r="A16" i="2"/>
  <c r="F35" i="2"/>
  <c r="C19" i="2"/>
  <c r="B32" i="2"/>
  <c r="F25" i="2"/>
  <c r="E35" i="2"/>
  <c r="E29" i="2"/>
  <c r="G12" i="2"/>
  <c r="B21" i="2"/>
  <c r="G22" i="2"/>
  <c r="B7" i="2"/>
  <c r="B9" i="2"/>
  <c r="A34" i="2"/>
  <c r="F19" i="2"/>
  <c r="E24" i="2"/>
  <c r="B26" i="2"/>
  <c r="D29" i="2"/>
  <c r="G21" i="2"/>
  <c r="F28" i="2"/>
</calcChain>
</file>

<file path=xl/sharedStrings.xml><?xml version="1.0" encoding="utf-8"?>
<sst xmlns="http://schemas.openxmlformats.org/spreadsheetml/2006/main" count="454" uniqueCount="318">
  <si>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</si>
  <si>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</si>
  <si>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</si>
  <si>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</si>
  <si>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</si>
  <si>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</si>
  <si>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</si>
  <si>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</si>
  <si>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</si>
  <si>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</si>
  <si>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</si>
  <si>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</si>
  <si>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</si>
  <si>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</si>
  <si>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</si>
  <si>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</si>
  <si>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</si>
  <si>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</si>
  <si>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</si>
  <si>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</si>
  <si>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</si>
  <si>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</si>
  <si>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</si>
  <si>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</si>
  <si>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</si>
  <si>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</si>
  <si>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</si>
  <si>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</si>
  <si>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</si>
  <si>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</si>
  <si>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</si>
  <si>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</si>
  <si>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</si>
  <si>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</si>
  <si>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</si>
  <si>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</si>
  <si>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</si>
  <si>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</si>
  <si>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</si>
  <si>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</si>
  <si>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</si>
  <si>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</si>
  <si>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</si>
  <si>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</si>
  <si>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</si>
  <si>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</si>
  <si>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</si>
  <si>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</si>
  <si>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</si>
  <si>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</si>
  <si>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</si>
  <si>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</si>
  <si>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</si>
  <si>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</si>
  <si>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</si>
  <si>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</si>
  <si>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</si>
  <si>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</si>
  <si>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</si>
  <si>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</si>
  <si>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</si>
  <si>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</si>
  <si>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</si>
  <si>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</si>
  <si>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</si>
  <si>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</si>
  <si>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</si>
  <si>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</si>
  <si>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</si>
  <si>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</si>
  <si>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</si>
  <si>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</si>
  <si>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</si>
  <si>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</si>
  <si>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</si>
  <si>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</si>
  <si>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</si>
  <si>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</si>
  <si>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</si>
  <si>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</si>
  <si>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</si>
  <si>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</si>
  <si>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</si>
  <si>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</si>
  <si>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</si>
  <si>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</si>
  <si>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</si>
  <si>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</si>
  <si>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</si>
  <si>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</si>
  <si>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</si>
  <si>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</si>
  <si>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</si>
  <si>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</si>
  <si>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</si>
  <si>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</si>
  <si>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</si>
  <si>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</si>
  <si>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</si>
  <si>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</si>
  <si>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</si>
  <si>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</si>
  <si>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</si>
  <si>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</si>
  <si>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</si>
  <si>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</si>
  <si>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</si>
  <si>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</si>
  <si>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</si>
  <si>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</si>
  <si>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</si>
  <si>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</si>
  <si>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</si>
  <si>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</si>
  <si>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</si>
  <si>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</si>
  <si>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</si>
  <si>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</si>
  <si>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</si>
  <si>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</si>
  <si>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</si>
  <si>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</si>
  <si>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</si>
  <si>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</si>
  <si>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</si>
  <si>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</si>
  <si>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</si>
  <si>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</si>
  <si>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</si>
  <si>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</si>
  <si>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</si>
  <si>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</si>
  <si>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</si>
  <si>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</si>
  <si>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</si>
  <si>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</si>
  <si>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</si>
  <si>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</si>
  <si>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</si>
  <si>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</si>
  <si>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</si>
  <si>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</si>
  <si>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</si>
  <si>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</si>
  <si>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</si>
  <si>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</si>
  <si>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</si>
  <si>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</si>
  <si>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</si>
  <si>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</si>
  <si>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</si>
  <si>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</si>
  <si>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</si>
  <si>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</si>
  <si>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</si>
  <si>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</si>
  <si>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</si>
  <si>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</si>
  <si>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</si>
  <si>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</si>
  <si>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</si>
  <si>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</si>
  <si>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</si>
  <si>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</si>
  <si>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</si>
  <si>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</si>
  <si>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</si>
  <si>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</si>
  <si>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</si>
  <si>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</si>
  <si>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</si>
  <si>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</si>
  <si>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</si>
  <si>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</si>
  <si>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</si>
  <si>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</si>
  <si>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</si>
  <si>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</si>
  <si>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</si>
  <si>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</si>
  <si>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</si>
  <si>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</si>
  <si>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</si>
  <si>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</si>
  <si>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</si>
  <si>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</si>
  <si>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</si>
  <si>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</si>
  <si>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</si>
  <si>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</si>
  <si>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</si>
  <si>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</si>
  <si>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</si>
  <si>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</si>
  <si>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</si>
  <si>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</si>
  <si>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</si>
  <si>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</si>
  <si>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</si>
  <si>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</si>
  <si>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</si>
  <si>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</si>
  <si>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</si>
  <si>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</si>
  <si>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</si>
  <si>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</si>
  <si>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</si>
  <si>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</si>
  <si>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</si>
  <si>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</si>
  <si>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</si>
  <si>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</si>
  <si>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</si>
  <si>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</si>
  <si>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</si>
  <si>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</si>
  <si>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</si>
  <si>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</si>
  <si>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</si>
  <si>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</si>
  <si>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</si>
  <si>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</si>
  <si>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</si>
  <si>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</si>
  <si>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</si>
  <si>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</si>
  <si>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</si>
  <si>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</si>
  <si>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</si>
  <si>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</si>
  <si>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</si>
  <si>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</si>
  <si>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</si>
  <si>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</si>
  <si>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</si>
  <si>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</si>
  <si>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</si>
  <si>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</si>
  <si>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</si>
  <si>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</si>
  <si>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</si>
  <si>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</si>
  <si>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</si>
  <si>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</si>
  <si>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</si>
  <si>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</si>
  <si>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</si>
  <si>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</si>
  <si>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</si>
  <si>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</si>
  <si>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</si>
  <si>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</si>
  <si>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</si>
  <si>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</si>
  <si>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</si>
  <si>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</si>
  <si>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</si>
  <si>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</si>
  <si>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</si>
  <si>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</si>
  <si>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</si>
  <si>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</si>
  <si>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</si>
  <si>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</si>
  <si>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</si>
  <si>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</si>
  <si>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</si>
  <si>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</si>
  <si>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</si>
  <si>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</si>
  <si>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</si>
  <si>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</si>
  <si>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</si>
  <si>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</si>
  <si>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</si>
  <si>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</si>
  <si>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</si>
  <si>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</si>
  <si>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</si>
  <si>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</si>
  <si>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</si>
  <si>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</si>
  <si>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</si>
  <si>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</si>
  <si>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　</t>
    <phoneticPr fontId="3"/>
  </si>
  <si>
    <t>種別</t>
    <rPh sb="0" eb="2">
      <t>シュベツ</t>
    </rPh>
    <phoneticPr fontId="7"/>
  </si>
  <si>
    <t>事業所番号</t>
    <rPh sb="0" eb="3">
      <t>ジギョウショ</t>
    </rPh>
    <rPh sb="3" eb="5">
      <t>バンゴウ</t>
    </rPh>
    <phoneticPr fontId="7"/>
  </si>
  <si>
    <t>事業所名</t>
    <rPh sb="0" eb="3">
      <t>ジギョウショ</t>
    </rPh>
    <rPh sb="3" eb="4">
      <t>メイ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</si>
  <si>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</si>
  <si>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</si>
  <si>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</si>
  <si>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特養</t>
    <rPh sb="0" eb="2">
      <t>トクヨウ</t>
    </rPh>
    <phoneticPr fontId="7"/>
  </si>
  <si>
    <t>あさひ園</t>
    <rPh sb="3" eb="4">
      <t>エン</t>
    </rPh>
    <phoneticPr fontId="7"/>
  </si>
  <si>
    <t>行楽園</t>
    <rPh sb="0" eb="2">
      <t>コウラク</t>
    </rPh>
    <rPh sb="2" eb="3">
      <t>エン</t>
    </rPh>
    <phoneticPr fontId="7"/>
  </si>
  <si>
    <t>すずらんの里</t>
    <rPh sb="5" eb="6">
      <t>サト</t>
    </rPh>
    <phoneticPr fontId="7"/>
  </si>
  <si>
    <t>ま心苑</t>
    <rPh sb="1" eb="2">
      <t>ココロ</t>
    </rPh>
    <rPh sb="2" eb="3">
      <t>エン</t>
    </rPh>
    <phoneticPr fontId="7"/>
  </si>
  <si>
    <t>みやび園</t>
    <rPh sb="3" eb="4">
      <t>エン</t>
    </rPh>
    <phoneticPr fontId="7"/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</si>
  <si>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7"/>
  </si>
  <si>
    <t>康和苑</t>
    <rPh sb="0" eb="2">
      <t>コウワ</t>
    </rPh>
    <rPh sb="2" eb="3">
      <t>エン</t>
    </rPh>
    <phoneticPr fontId="7"/>
  </si>
  <si>
    <t>安寿の里</t>
    <rPh sb="0" eb="2">
      <t>アンジュ</t>
    </rPh>
    <rPh sb="3" eb="4">
      <t>サト</t>
    </rPh>
    <phoneticPr fontId="7"/>
  </si>
  <si>
    <t>ひかわの里</t>
    <rPh sb="4" eb="5">
      <t>サト</t>
    </rPh>
    <phoneticPr fontId="7"/>
  </si>
  <si>
    <t>みなみ園</t>
    <rPh sb="3" eb="4">
      <t>エン</t>
    </rPh>
    <phoneticPr fontId="7"/>
  </si>
  <si>
    <t>地密特養</t>
    <rPh sb="0" eb="1">
      <t>チ</t>
    </rPh>
    <rPh sb="1" eb="2">
      <t>ミツ</t>
    </rPh>
    <rPh sb="2" eb="4">
      <t>トクヨウ</t>
    </rPh>
    <phoneticPr fontId="7"/>
  </si>
  <si>
    <t>老健</t>
    <rPh sb="0" eb="2">
      <t>ロウケン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</si>
  <si>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</si>
  <si>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43B0200019</t>
    <phoneticPr fontId="7"/>
  </si>
  <si>
    <t>43B0200027</t>
    <phoneticPr fontId="7"/>
  </si>
  <si>
    <t>特定施設</t>
    <rPh sb="0" eb="2">
      <t>トクテイ</t>
    </rPh>
    <rPh sb="2" eb="4">
      <t>シセツ</t>
    </rPh>
    <phoneticPr fontId="7"/>
  </si>
  <si>
    <t>特定施設</t>
    <rPh sb="0" eb="4">
      <t>トクテイシセツ</t>
    </rPh>
    <phoneticPr fontId="7"/>
  </si>
  <si>
    <t>すずらんの杜特定施設</t>
    <rPh sb="5" eb="6">
      <t>モリ</t>
    </rPh>
    <rPh sb="6" eb="8">
      <t>トクテイ</t>
    </rPh>
    <rPh sb="8" eb="10">
      <t>シセツ</t>
    </rPh>
    <phoneticPr fontId="7"/>
  </si>
  <si>
    <t>すずらん流荘</t>
    <rPh sb="4" eb="6">
      <t>リュウソウ</t>
    </rPh>
    <phoneticPr fontId="7"/>
  </si>
  <si>
    <t>地密特定</t>
    <rPh sb="0" eb="1">
      <t>チ</t>
    </rPh>
    <rPh sb="1" eb="2">
      <t>ミツ</t>
    </rPh>
    <rPh sb="2" eb="4">
      <t>トクテイ</t>
    </rPh>
    <phoneticPr fontId="7"/>
  </si>
  <si>
    <t>GH</t>
    <phoneticPr fontId="7"/>
  </si>
  <si>
    <t>ｸﾞﾙｰﾌﾟﾎｰﾑ八代のぞみ</t>
    <rPh sb="9" eb="11">
      <t>ヤツシロ</t>
    </rPh>
    <phoneticPr fontId="7"/>
  </si>
  <si>
    <t>―</t>
    <phoneticPr fontId="7"/>
  </si>
  <si>
    <t>瑞穂乃國</t>
    <rPh sb="0" eb="2">
      <t>ミズホ</t>
    </rPh>
    <rPh sb="2" eb="3">
      <t>ノ</t>
    </rPh>
    <rPh sb="3" eb="4">
      <t>クニ</t>
    </rPh>
    <phoneticPr fontId="7"/>
  </si>
  <si>
    <t>小多機</t>
    <rPh sb="0" eb="1">
      <t>ショウ</t>
    </rPh>
    <rPh sb="1" eb="2">
      <t>タ</t>
    </rPh>
    <rPh sb="2" eb="3">
      <t>キ</t>
    </rPh>
    <phoneticPr fontId="7"/>
  </si>
  <si>
    <t>看多機</t>
    <rPh sb="0" eb="1">
      <t>カン</t>
    </rPh>
    <rPh sb="1" eb="2">
      <t>タ</t>
    </rPh>
    <rPh sb="2" eb="3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</si>
</sst>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3\public\&#20581;&#24247;&#31119;&#31049;&#37096;\&#20171;&#35703;&#20445;&#38522;&#35506;\4%20&#20171;&#35703;&#32102;&#20184;&#20418;\&#26045;&#35373;&#19968;&#35239;\&#39640;&#40802;&#32773;&#38306;&#36899;&#26045;&#35373;.xls" TargetMode="External"/><Relationship Id="rId1" Type="http://schemas.openxmlformats.org/officeDocument/2006/relationships/externalLinkPath" Target="&#39640;&#40802;&#32773;&#38306;&#36899;&#26045;&#35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入所者等情報貼付けシート"/>
      <sheetName val="②直近の入所者数等抽出"/>
      <sheetName val="　　　　施設（説明入）最新　　　　"/>
      <sheetName val="サービス付き住宅"/>
      <sheetName val="　　　有料老人ホーム(古い）　　"/>
      <sheetName val="　　　　　　kyoo　　(古い）　　　　"/>
      <sheetName val="Sheet1"/>
      <sheetName val="理事長・施設長"/>
      <sheetName val="Sheet4"/>
      <sheetName val="Sheet3"/>
      <sheetName val="密着型代表者(古い）"/>
      <sheetName val="軽費老人ホーム(古い）"/>
      <sheetName val="地域密着型(古い）"/>
      <sheetName val="熊本県内の要支援可(古い）"/>
      <sheetName val="差込用(古い）"/>
      <sheetName val="法人名(古い）」"/>
      <sheetName val="基(古い）"/>
      <sheetName val="kyoo元(古い）"/>
      <sheetName val="Sheet2"/>
    </sheetNames>
    <sheetDataSet>
      <sheetData sheetId="0">
        <row r="1">
          <cell r="O1" t="str">
            <v>現在のデータ数</v>
          </cell>
          <cell r="P1">
            <v>666</v>
          </cell>
        </row>
        <row r="2">
          <cell r="O2" t="str">
            <v>直近データ</v>
          </cell>
          <cell r="P2" t="str">
            <v>直近登録者</v>
          </cell>
          <cell r="Q2" t="str">
            <v>直近入所者</v>
          </cell>
          <cell r="R2" t="str">
            <v>直近待機者</v>
          </cell>
        </row>
        <row r="3">
          <cell r="O3" t="str">
            <v/>
          </cell>
          <cell r="P3" t="str">
            <v/>
          </cell>
          <cell r="Q3" t="str">
            <v/>
          </cell>
          <cell r="R3" t="str">
            <v/>
          </cell>
        </row>
        <row r="4"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O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O8" t="str">
            <v/>
          </cell>
          <cell r="P8" t="str">
            <v/>
          </cell>
          <cell r="Q8" t="str">
            <v/>
          </cell>
          <cell r="R8" t="str">
            <v/>
          </cell>
        </row>
        <row r="9"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5"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29"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</row>
        <row r="39"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O40">
            <v>4350280071</v>
          </cell>
          <cell r="P40">
            <v>0</v>
          </cell>
          <cell r="Q40">
            <v>47</v>
          </cell>
          <cell r="R40">
            <v>8</v>
          </cell>
        </row>
        <row r="41"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5"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</row>
        <row r="46"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O76">
            <v>4390200410</v>
          </cell>
          <cell r="P76">
            <v>0</v>
          </cell>
          <cell r="Q76">
            <v>9</v>
          </cell>
          <cell r="R76">
            <v>3</v>
          </cell>
        </row>
        <row r="77"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O157">
            <v>4350280022</v>
          </cell>
          <cell r="P157">
            <v>0</v>
          </cell>
          <cell r="Q157">
            <v>80</v>
          </cell>
          <cell r="R157">
            <v>4</v>
          </cell>
        </row>
        <row r="158"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O216">
            <v>4390200147</v>
          </cell>
          <cell r="P216">
            <v>0</v>
          </cell>
          <cell r="Q216">
            <v>9</v>
          </cell>
          <cell r="R216">
            <v>12</v>
          </cell>
        </row>
        <row r="217"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O219">
            <v>4390200204</v>
          </cell>
          <cell r="P219">
            <v>0</v>
          </cell>
          <cell r="Q219">
            <v>9</v>
          </cell>
          <cell r="R219">
            <v>10</v>
          </cell>
        </row>
        <row r="220"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O221">
            <v>4390200527</v>
          </cell>
          <cell r="P221">
            <v>18</v>
          </cell>
          <cell r="Q221">
            <v>0</v>
          </cell>
          <cell r="R221">
            <v>0</v>
          </cell>
        </row>
        <row r="222"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O280">
            <v>4390200014</v>
          </cell>
          <cell r="P280" t="str">
            <v/>
          </cell>
          <cell r="Q280">
            <v>0</v>
          </cell>
          <cell r="R280">
            <v>0</v>
          </cell>
        </row>
        <row r="281"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</row>
        <row r="299"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O301">
            <v>4390200352</v>
          </cell>
          <cell r="P301">
            <v>0</v>
          </cell>
          <cell r="Q301">
            <v>7</v>
          </cell>
          <cell r="R301">
            <v>2</v>
          </cell>
        </row>
        <row r="302"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O322">
            <v>4390200246</v>
          </cell>
          <cell r="P322">
            <v>0</v>
          </cell>
          <cell r="Q322">
            <v>9</v>
          </cell>
          <cell r="R322">
            <v>6</v>
          </cell>
        </row>
        <row r="323"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O348">
            <v>4360290003</v>
          </cell>
          <cell r="P348">
            <v>0</v>
          </cell>
          <cell r="Q348">
            <v>9</v>
          </cell>
          <cell r="R348">
            <v>11</v>
          </cell>
        </row>
        <row r="349"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</row>
        <row r="358"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</row>
        <row r="377"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O378">
            <v>4390200493</v>
          </cell>
          <cell r="P378">
            <v>28</v>
          </cell>
          <cell r="Q378">
            <v>0</v>
          </cell>
          <cell r="R378">
            <v>0</v>
          </cell>
        </row>
        <row r="379">
          <cell r="O379">
            <v>4390200105</v>
          </cell>
          <cell r="P379">
            <v>28</v>
          </cell>
          <cell r="Q379">
            <v>0</v>
          </cell>
          <cell r="R379">
            <v>0</v>
          </cell>
        </row>
        <row r="380">
          <cell r="O380">
            <v>4370201123</v>
          </cell>
          <cell r="P380">
            <v>0</v>
          </cell>
          <cell r="Q380">
            <v>18</v>
          </cell>
          <cell r="R380">
            <v>0</v>
          </cell>
        </row>
        <row r="381">
          <cell r="O381">
            <v>4370203004</v>
          </cell>
          <cell r="P381">
            <v>0</v>
          </cell>
          <cell r="Q381">
            <v>27</v>
          </cell>
          <cell r="R381">
            <v>0</v>
          </cell>
        </row>
        <row r="382"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</row>
        <row r="387"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</row>
        <row r="394"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</row>
        <row r="403"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</row>
        <row r="404"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</row>
        <row r="408"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</row>
        <row r="410"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</row>
        <row r="416"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</row>
        <row r="417"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</row>
        <row r="418"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</row>
        <row r="427"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</row>
        <row r="428"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  <row r="429"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</row>
        <row r="430"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</row>
        <row r="431"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</row>
        <row r="432"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</row>
        <row r="433"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</row>
        <row r="434"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</row>
        <row r="435"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</row>
        <row r="436"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</row>
        <row r="437"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</row>
        <row r="438"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</row>
        <row r="439"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</row>
        <row r="440"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</row>
        <row r="441"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</row>
        <row r="442"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</row>
        <row r="443"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</row>
        <row r="444"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</row>
        <row r="445"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</row>
        <row r="446">
          <cell r="O446">
            <v>4350280048</v>
          </cell>
          <cell r="P446" t="str">
            <v/>
          </cell>
          <cell r="Q446">
            <v>70</v>
          </cell>
          <cell r="R446">
            <v>3</v>
          </cell>
        </row>
        <row r="447"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</row>
        <row r="448"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</row>
        <row r="449"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</row>
        <row r="450"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</row>
        <row r="451"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</row>
        <row r="452"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</row>
        <row r="453"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</row>
        <row r="454"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</row>
        <row r="455"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</row>
        <row r="456"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</row>
        <row r="457"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</row>
        <row r="458"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</row>
        <row r="459"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</row>
        <row r="460"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</row>
        <row r="461"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</row>
        <row r="462"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</row>
        <row r="463"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</row>
        <row r="464"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</row>
        <row r="465"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</row>
        <row r="466"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</row>
        <row r="467"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</row>
        <row r="468"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</row>
        <row r="469"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</row>
        <row r="470"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</row>
        <row r="471"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</row>
        <row r="472"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</row>
        <row r="473">
          <cell r="O473">
            <v>4390200279</v>
          </cell>
          <cell r="P473" t="str">
            <v/>
          </cell>
          <cell r="Q473">
            <v>29</v>
          </cell>
          <cell r="R473">
            <v>50</v>
          </cell>
        </row>
        <row r="474"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</row>
        <row r="475"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</row>
        <row r="476"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</row>
        <row r="477"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</row>
        <row r="478"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</row>
        <row r="479"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</row>
        <row r="480"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</row>
        <row r="481"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</row>
        <row r="482"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</row>
        <row r="483"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</row>
        <row r="484"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</row>
        <row r="485"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</row>
        <row r="486"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</row>
        <row r="487"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</row>
        <row r="488"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</row>
        <row r="489">
          <cell r="O489" t="str">
            <v/>
          </cell>
          <cell r="P489" t="str">
            <v/>
          </cell>
          <cell r="Q489" t="str">
            <v/>
          </cell>
          <cell r="R489">
            <v>17</v>
          </cell>
        </row>
        <row r="490"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</row>
        <row r="491"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</row>
        <row r="492"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</row>
        <row r="493"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</row>
        <row r="494"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</row>
        <row r="495"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</row>
        <row r="496"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</row>
        <row r="497"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</row>
        <row r="498"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</row>
        <row r="499"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</row>
        <row r="500"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</row>
        <row r="501"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</row>
        <row r="502"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</row>
        <row r="503"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</row>
        <row r="504"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</row>
        <row r="505"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</row>
        <row r="506"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</row>
        <row r="507"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</row>
        <row r="508"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</row>
        <row r="509"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</row>
        <row r="510"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</row>
        <row r="511"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</row>
        <row r="512"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</row>
        <row r="513"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</row>
        <row r="514"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</row>
        <row r="515"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</row>
        <row r="516"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</row>
        <row r="517"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</row>
        <row r="518"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</row>
        <row r="519"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</row>
        <row r="520"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</row>
        <row r="521"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</row>
        <row r="522"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</row>
        <row r="523"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</row>
        <row r="524"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</row>
        <row r="525"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</row>
        <row r="526"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</row>
        <row r="527"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</row>
        <row r="528"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</row>
        <row r="529"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</row>
        <row r="530">
          <cell r="O530">
            <v>4390200519</v>
          </cell>
          <cell r="P530" t="str">
            <v/>
          </cell>
          <cell r="Q530">
            <v>9</v>
          </cell>
          <cell r="R530">
            <v>5</v>
          </cell>
        </row>
        <row r="531"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</row>
        <row r="532"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</row>
        <row r="533"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</row>
        <row r="534"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</row>
        <row r="535"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</row>
        <row r="536"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</row>
        <row r="537"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</row>
        <row r="538"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</row>
        <row r="539"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</row>
        <row r="540"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</row>
        <row r="541"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</row>
        <row r="542"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</row>
        <row r="543"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</row>
        <row r="544"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</row>
        <row r="545"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</row>
        <row r="546">
          <cell r="O546">
            <v>4370203442</v>
          </cell>
          <cell r="P546" t="str">
            <v/>
          </cell>
          <cell r="Q546">
            <v>39</v>
          </cell>
          <cell r="R546">
            <v>2</v>
          </cell>
        </row>
        <row r="547"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</row>
        <row r="548"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</row>
        <row r="549"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</row>
        <row r="550"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</row>
        <row r="551"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</row>
        <row r="552"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</row>
        <row r="553"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</row>
        <row r="554"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</row>
        <row r="555"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</row>
        <row r="556"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</row>
        <row r="557"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</row>
        <row r="558">
          <cell r="O558">
            <v>4390200220</v>
          </cell>
          <cell r="P558" t="str">
            <v/>
          </cell>
          <cell r="Q558">
            <v>9</v>
          </cell>
          <cell r="R558">
            <v>2</v>
          </cell>
        </row>
        <row r="559">
          <cell r="O559">
            <v>4370200406</v>
          </cell>
          <cell r="P559" t="str">
            <v/>
          </cell>
          <cell r="Q559">
            <v>47</v>
          </cell>
          <cell r="R559">
            <v>56</v>
          </cell>
        </row>
        <row r="560"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</row>
        <row r="561">
          <cell r="O561">
            <v>4350280030</v>
          </cell>
          <cell r="P561" t="str">
            <v/>
          </cell>
          <cell r="Q561">
            <v>69</v>
          </cell>
          <cell r="R561">
            <v>5</v>
          </cell>
        </row>
        <row r="562"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</row>
        <row r="563"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</row>
        <row r="564"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</row>
        <row r="565"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</row>
        <row r="566"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</row>
        <row r="567"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</row>
        <row r="568"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</row>
        <row r="569"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</row>
        <row r="570"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</row>
        <row r="571"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</row>
        <row r="572"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</row>
        <row r="573"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</row>
        <row r="574"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</row>
        <row r="575"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</row>
        <row r="576"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</row>
        <row r="577"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</row>
        <row r="578"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</row>
        <row r="579"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</row>
        <row r="580"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</row>
        <row r="581"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</row>
        <row r="582"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</row>
        <row r="583"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</row>
        <row r="584"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</row>
        <row r="585"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</row>
        <row r="586"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</row>
        <row r="587"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</row>
        <row r="588"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</row>
        <row r="589"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</row>
        <row r="590"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</row>
        <row r="591"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</row>
        <row r="592"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</row>
        <row r="593"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</row>
        <row r="594"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</row>
        <row r="595"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</row>
        <row r="596"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</row>
        <row r="597">
          <cell r="O597">
            <v>4372900698</v>
          </cell>
          <cell r="P597" t="str">
            <v/>
          </cell>
          <cell r="Q597">
            <v>18</v>
          </cell>
          <cell r="R597">
            <v>8</v>
          </cell>
        </row>
        <row r="598">
          <cell r="O598">
            <v>4372900367</v>
          </cell>
          <cell r="P598" t="str">
            <v/>
          </cell>
          <cell r="Q598">
            <v>30</v>
          </cell>
          <cell r="R598">
            <v>58</v>
          </cell>
        </row>
        <row r="599"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</row>
        <row r="600"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</row>
        <row r="601"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</row>
        <row r="602"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</row>
        <row r="603"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</row>
        <row r="604"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</row>
        <row r="605"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</row>
        <row r="606">
          <cell r="O606">
            <v>4390200584</v>
          </cell>
          <cell r="P606" t="str">
            <v/>
          </cell>
          <cell r="Q606">
            <v>8</v>
          </cell>
          <cell r="R606">
            <v>4</v>
          </cell>
        </row>
        <row r="607"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</row>
        <row r="608">
          <cell r="O608">
            <v>4370200356</v>
          </cell>
          <cell r="P608" t="str">
            <v/>
          </cell>
          <cell r="Q608">
            <v>60</v>
          </cell>
          <cell r="R608">
            <v>63</v>
          </cell>
        </row>
        <row r="609"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</row>
        <row r="610"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</row>
        <row r="611"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</row>
        <row r="612"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</row>
        <row r="613"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</row>
        <row r="614">
          <cell r="O614">
            <v>4370201008</v>
          </cell>
          <cell r="P614" t="str">
            <v/>
          </cell>
          <cell r="Q614">
            <v>18</v>
          </cell>
          <cell r="R614">
            <v>12</v>
          </cell>
        </row>
        <row r="615"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</row>
        <row r="616"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</row>
        <row r="617">
          <cell r="O617">
            <v>4390200295</v>
          </cell>
          <cell r="P617">
            <v>24</v>
          </cell>
          <cell r="Q617" t="str">
            <v/>
          </cell>
          <cell r="R617" t="str">
            <v/>
          </cell>
        </row>
        <row r="618"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</row>
        <row r="619">
          <cell r="O619">
            <v>4390200253</v>
          </cell>
          <cell r="P619" t="str">
            <v/>
          </cell>
          <cell r="Q619">
            <v>9</v>
          </cell>
          <cell r="R619">
            <v>1</v>
          </cell>
        </row>
        <row r="620"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</row>
        <row r="621"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</row>
        <row r="622"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</row>
        <row r="623"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</row>
        <row r="624"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</row>
        <row r="625">
          <cell r="O625">
            <v>4370200984</v>
          </cell>
          <cell r="P625" t="str">
            <v/>
          </cell>
          <cell r="Q625">
            <v>9</v>
          </cell>
          <cell r="R625">
            <v>2</v>
          </cell>
        </row>
        <row r="626"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</row>
        <row r="627">
          <cell r="O627">
            <v>4390200071</v>
          </cell>
          <cell r="P627">
            <v>26</v>
          </cell>
          <cell r="Q627" t="str">
            <v/>
          </cell>
          <cell r="R627" t="str">
            <v/>
          </cell>
        </row>
        <row r="628"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</row>
        <row r="629"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</row>
        <row r="630">
          <cell r="O630">
            <v>4390200063</v>
          </cell>
          <cell r="P630" t="str">
            <v/>
          </cell>
          <cell r="Q630">
            <v>8</v>
          </cell>
          <cell r="R630">
            <v>0</v>
          </cell>
        </row>
        <row r="631"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</row>
        <row r="632"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</row>
        <row r="633"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</row>
        <row r="634"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</row>
        <row r="635"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</row>
        <row r="636"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</row>
        <row r="637"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</row>
        <row r="638">
          <cell r="O638">
            <v>4370201446</v>
          </cell>
          <cell r="P638" t="str">
            <v/>
          </cell>
          <cell r="Q638">
            <v>18</v>
          </cell>
          <cell r="R638">
            <v>1</v>
          </cell>
        </row>
        <row r="639"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</row>
        <row r="640"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</row>
        <row r="641">
          <cell r="O641">
            <v>4372900748</v>
          </cell>
          <cell r="P641" t="str">
            <v/>
          </cell>
          <cell r="Q641">
            <v>18</v>
          </cell>
          <cell r="R641">
            <v>3</v>
          </cell>
        </row>
        <row r="642">
          <cell r="O642">
            <v>4390200022</v>
          </cell>
          <cell r="P642">
            <v>23</v>
          </cell>
          <cell r="Q642" t="str">
            <v/>
          </cell>
          <cell r="R642" t="str">
            <v/>
          </cell>
        </row>
        <row r="643">
          <cell r="O643">
            <v>4372900664</v>
          </cell>
          <cell r="P643" t="str">
            <v/>
          </cell>
          <cell r="Q643">
            <v>79</v>
          </cell>
          <cell r="R643">
            <v>102</v>
          </cell>
        </row>
        <row r="644">
          <cell r="O644">
            <v>4390200378</v>
          </cell>
          <cell r="P644" t="str">
            <v/>
          </cell>
          <cell r="Q644">
            <v>28</v>
          </cell>
          <cell r="R644">
            <v>102</v>
          </cell>
        </row>
        <row r="645">
          <cell r="O645">
            <v>4390200121</v>
          </cell>
          <cell r="P645">
            <v>27</v>
          </cell>
          <cell r="Q645" t="str">
            <v/>
          </cell>
          <cell r="R645" t="str">
            <v/>
          </cell>
        </row>
        <row r="646">
          <cell r="O646">
            <v>4372900797</v>
          </cell>
          <cell r="P646" t="str">
            <v/>
          </cell>
          <cell r="Q646">
            <v>49</v>
          </cell>
          <cell r="R646">
            <v>15</v>
          </cell>
        </row>
        <row r="647">
          <cell r="O647">
            <v>4390200501</v>
          </cell>
          <cell r="P647">
            <v>26</v>
          </cell>
          <cell r="Q647" t="str">
            <v/>
          </cell>
          <cell r="R647" t="str">
            <v/>
          </cell>
        </row>
        <row r="648">
          <cell r="O648">
            <v>4390200097</v>
          </cell>
          <cell r="P648" t="str">
            <v/>
          </cell>
          <cell r="Q648">
            <v>9</v>
          </cell>
          <cell r="R648">
            <v>3</v>
          </cell>
        </row>
        <row r="649">
          <cell r="O649">
            <v>4390200162</v>
          </cell>
          <cell r="P649" t="str">
            <v/>
          </cell>
          <cell r="Q649">
            <v>29</v>
          </cell>
          <cell r="R649">
            <v>27</v>
          </cell>
        </row>
        <row r="650">
          <cell r="O650">
            <v>4370202071</v>
          </cell>
          <cell r="P650" t="str">
            <v/>
          </cell>
          <cell r="Q650">
            <v>60</v>
          </cell>
          <cell r="R650">
            <v>42</v>
          </cell>
        </row>
        <row r="651">
          <cell r="O651" t="str">
            <v>43B0200027</v>
          </cell>
          <cell r="P651" t="str">
            <v/>
          </cell>
          <cell r="Q651">
            <v>28</v>
          </cell>
          <cell r="R651">
            <v>0</v>
          </cell>
        </row>
        <row r="652">
          <cell r="O652">
            <v>4390200048</v>
          </cell>
          <cell r="P652">
            <v>25</v>
          </cell>
          <cell r="Q652" t="str">
            <v/>
          </cell>
          <cell r="R652" t="str">
            <v/>
          </cell>
        </row>
        <row r="653">
          <cell r="O653">
            <v>4390200451</v>
          </cell>
          <cell r="P653" t="str">
            <v/>
          </cell>
          <cell r="Q653">
            <v>24</v>
          </cell>
          <cell r="R653">
            <v>10</v>
          </cell>
        </row>
        <row r="654">
          <cell r="O654">
            <v>4390200238</v>
          </cell>
          <cell r="P654" t="str">
            <v/>
          </cell>
          <cell r="Q654">
            <v>9</v>
          </cell>
          <cell r="R654">
            <v>11</v>
          </cell>
        </row>
        <row r="655">
          <cell r="O655">
            <v>4350280014</v>
          </cell>
          <cell r="P655" t="str">
            <v/>
          </cell>
          <cell r="Q655">
            <v>77</v>
          </cell>
          <cell r="R655">
            <v>1</v>
          </cell>
        </row>
        <row r="656">
          <cell r="O656">
            <v>4372900755</v>
          </cell>
          <cell r="P656" t="str">
            <v/>
          </cell>
          <cell r="Q656">
            <v>9</v>
          </cell>
          <cell r="R656">
            <v>7</v>
          </cell>
        </row>
        <row r="657">
          <cell r="O657">
            <v>4372900334</v>
          </cell>
          <cell r="P657" t="str">
            <v/>
          </cell>
          <cell r="Q657">
            <v>50</v>
          </cell>
          <cell r="R657">
            <v>71</v>
          </cell>
        </row>
        <row r="658">
          <cell r="O658">
            <v>4370200398</v>
          </cell>
          <cell r="P658" t="str">
            <v/>
          </cell>
          <cell r="Q658">
            <v>50</v>
          </cell>
          <cell r="R658">
            <v>106</v>
          </cell>
        </row>
        <row r="659">
          <cell r="O659">
            <v>4370200414</v>
          </cell>
          <cell r="P659" t="str">
            <v/>
          </cell>
          <cell r="Q659">
            <v>49</v>
          </cell>
          <cell r="R659">
            <v>70</v>
          </cell>
        </row>
        <row r="660">
          <cell r="O660">
            <v>4350280055</v>
          </cell>
          <cell r="P660" t="str">
            <v/>
          </cell>
          <cell r="Q660">
            <v>74</v>
          </cell>
          <cell r="R660">
            <v>5</v>
          </cell>
        </row>
        <row r="661">
          <cell r="O661" t="str">
            <v>43B0200019</v>
          </cell>
          <cell r="P661" t="str">
            <v/>
          </cell>
          <cell r="Q661">
            <v>35</v>
          </cell>
          <cell r="R661">
            <v>1</v>
          </cell>
        </row>
        <row r="662">
          <cell r="O662">
            <v>4390200592</v>
          </cell>
          <cell r="P662" t="str">
            <v/>
          </cell>
          <cell r="Q662">
            <v>9</v>
          </cell>
          <cell r="R662">
            <v>3</v>
          </cell>
        </row>
        <row r="663">
          <cell r="O663">
            <v>4390200113</v>
          </cell>
          <cell r="P663">
            <v>28</v>
          </cell>
          <cell r="Q663" t="str">
            <v/>
          </cell>
          <cell r="R663" t="str">
            <v/>
          </cell>
        </row>
        <row r="664">
          <cell r="O664">
            <v>4370200380</v>
          </cell>
          <cell r="P664" t="str">
            <v/>
          </cell>
          <cell r="Q664">
            <v>50</v>
          </cell>
          <cell r="R664">
            <v>102</v>
          </cell>
        </row>
        <row r="665">
          <cell r="O665">
            <v>4352980025</v>
          </cell>
          <cell r="P665" t="str">
            <v/>
          </cell>
          <cell r="Q665">
            <v>69</v>
          </cell>
          <cell r="R665">
            <v>4</v>
          </cell>
        </row>
        <row r="666">
          <cell r="O666">
            <v>4370202899</v>
          </cell>
          <cell r="P666" t="str">
            <v/>
          </cell>
          <cell r="Q666">
            <v>50</v>
          </cell>
          <cell r="R666" t="str">
            <v/>
          </cell>
        </row>
        <row r="667">
          <cell r="O667">
            <v>4390200261</v>
          </cell>
          <cell r="P667" t="str">
            <v/>
          </cell>
          <cell r="Q667">
            <v>29</v>
          </cell>
          <cell r="R667">
            <v>32</v>
          </cell>
        </row>
        <row r="668">
          <cell r="O668">
            <v>4390200188</v>
          </cell>
          <cell r="P668" t="str">
            <v/>
          </cell>
          <cell r="Q668">
            <v>27</v>
          </cell>
          <cell r="R668" t="str">
            <v/>
          </cell>
        </row>
        <row r="669"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</row>
        <row r="670"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</row>
        <row r="671"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</row>
        <row r="672"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</row>
        <row r="673"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</row>
        <row r="674"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</row>
        <row r="675"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</row>
        <row r="676"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</row>
        <row r="677"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</row>
        <row r="678"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</row>
        <row r="679"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</row>
        <row r="680"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</row>
        <row r="681"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</row>
        <row r="682"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</row>
        <row r="683"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</row>
        <row r="684"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</row>
        <row r="685"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</row>
        <row r="686"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</row>
        <row r="687"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</row>
        <row r="688"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</row>
        <row r="689"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</row>
        <row r="690"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</row>
        <row r="691"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</row>
        <row r="692"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</row>
        <row r="693"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</row>
        <row r="694"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</row>
        <row r="695"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</row>
        <row r="696"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</row>
        <row r="697"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</row>
        <row r="698"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</row>
        <row r="699"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</row>
        <row r="700"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</row>
        <row r="701"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</row>
        <row r="702"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</row>
        <row r="703"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</row>
        <row r="704"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</row>
        <row r="705"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</row>
        <row r="706"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</row>
        <row r="707"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</row>
        <row r="708"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</row>
        <row r="709"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</row>
        <row r="710"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</row>
        <row r="711"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</row>
        <row r="712"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</row>
        <row r="713"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</row>
        <row r="714"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</row>
        <row r="715"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</row>
        <row r="716"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</row>
        <row r="717"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</row>
        <row r="718"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</row>
        <row r="719"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</row>
        <row r="720"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</row>
        <row r="721"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</row>
        <row r="722"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</row>
        <row r="723"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</row>
        <row r="724"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</row>
        <row r="725"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</row>
        <row r="726"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</row>
        <row r="727"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</row>
        <row r="728"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</row>
        <row r="729"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</row>
        <row r="730"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</row>
        <row r="731"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</row>
        <row r="732"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</row>
        <row r="733"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</row>
        <row r="734"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</row>
        <row r="735"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</row>
        <row r="736"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</row>
        <row r="737"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</row>
        <row r="738"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</row>
        <row r="739"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</row>
        <row r="740"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</row>
        <row r="741"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</row>
        <row r="742"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</row>
        <row r="743"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</row>
        <row r="744"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</row>
        <row r="745"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</row>
        <row r="746"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</row>
        <row r="747"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</row>
        <row r="748"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</row>
        <row r="749"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</row>
        <row r="750"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</row>
        <row r="751"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</row>
        <row r="752"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</row>
        <row r="753"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</row>
        <row r="754"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</row>
        <row r="755"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</row>
        <row r="756"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</row>
        <row r="757"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</row>
        <row r="758"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</row>
        <row r="759"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</row>
        <row r="760"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</row>
        <row r="761"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</row>
        <row r="762"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</row>
        <row r="763"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</row>
        <row r="764"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</row>
        <row r="765"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</row>
        <row r="766"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</row>
        <row r="767"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</row>
        <row r="768"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</row>
        <row r="769"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</row>
        <row r="770"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</row>
        <row r="771"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</row>
        <row r="772"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</row>
        <row r="773"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</row>
        <row r="774"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</row>
        <row r="775"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</row>
        <row r="776"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</row>
        <row r="777"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</row>
        <row r="778"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</row>
        <row r="779"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</row>
        <row r="780"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</row>
        <row r="781"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</row>
        <row r="782"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</row>
        <row r="783"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</row>
        <row r="784"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</row>
        <row r="785"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</row>
        <row r="786"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</row>
        <row r="787"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</row>
        <row r="788"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</row>
        <row r="789"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</row>
        <row r="790"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</row>
        <row r="791"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9" activePane="bottomLeft" state="frozen"/>
      <selection pane="bottomLeft" activeCell="B2" sqref="B2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257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252</v>
      </c>
      <c r="C2" s="47" t="s">
        <v>253</v>
      </c>
      <c r="D2" s="47"/>
      <c r="E2" s="18" t="s">
        <v>246</v>
      </c>
      <c r="F2" s="19"/>
      <c r="G2" s="19"/>
      <c r="H2" s="19"/>
    </row>
    <row r="3" spans="1:11" ht="22.5" customHeight="1" x14ac:dyDescent="0.45">
      <c r="A3" s="8"/>
      <c r="B3" s="17" t="s">
        <v>247</v>
      </c>
      <c r="C3" s="47" t="s">
        <v>248</v>
      </c>
      <c r="D3" s="47"/>
      <c r="E3" s="18" t="s">
        <v>249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250</v>
      </c>
      <c r="C4" s="47" t="s">
        <v>251</v>
      </c>
      <c r="D4" s="47"/>
      <c r="E4" s="18" t="s">
        <v>254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topLeftCell="A28" workbookViewId="0">
      <selection activeCell="J6" sqref="J6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285</v>
      </c>
      <c r="C2" s="12" t="s">
        <v>286</v>
      </c>
      <c r="D2" s="12" t="s">
        <v>287</v>
      </c>
      <c r="E2" s="12" t="s">
        <v>288</v>
      </c>
      <c r="F2" s="12" t="s">
        <v>289</v>
      </c>
      <c r="G2" s="13" t="s">
        <v>290</v>
      </c>
      <c r="I2" s="24" t="s">
        <v>264</v>
      </c>
    </row>
    <row r="3" spans="2:9" x14ac:dyDescent="0.45">
      <c r="B3" s="14" t="s">
        <v>291</v>
      </c>
      <c r="C3" s="24">
        <v>4370200380</v>
      </c>
      <c r="D3" s="15" t="s">
        <v>292</v>
      </c>
      <c r="E3" s="41" t="str">
        <f>VLOOKUP($C3,[1]①入所者等情報貼付けシート!$O$1:$R$65536,2,FALSE)</f>
        <v/>
      </c>
      <c r="F3" s="41">
        <f>VLOOKUP($C3,[1]①入所者等情報貼付けシート!$O$1:$R$65536,3,FALSE)</f>
        <v>50</v>
      </c>
      <c r="G3" s="42">
        <f>VLOOKUP($C3,[1]①入所者等情報貼付けシート!$O$1:$R$65536,4,FALSE)</f>
        <v>102</v>
      </c>
      <c r="H3" t="s">
        <v>284</v>
      </c>
      <c r="I3" s="25">
        <v>46112</v>
      </c>
    </row>
    <row r="4" spans="2:9" x14ac:dyDescent="0.45">
      <c r="B4" s="14" t="s">
        <v>291</v>
      </c>
      <c r="C4" s="36">
        <v>4370200356</v>
      </c>
      <c r="D4" s="15" t="s">
        <v>293</v>
      </c>
      <c r="E4" s="41" t="str">
        <f>VLOOKUP($C4,[1]①入所者等情報貼付けシート!$O$1:$R$65536,2,FALSE)</f>
        <v/>
      </c>
      <c r="F4" s="41">
        <f>VLOOKUP($C4,[1]①入所者等情報貼付けシート!$O$1:$R$65536,3,FALSE)</f>
        <v>60</v>
      </c>
      <c r="G4" s="42">
        <f>VLOOKUP($C4,[1]①入所者等情報貼付けシート!$O$1:$R$65536,4,FALSE)</f>
        <v>63</v>
      </c>
    </row>
    <row r="5" spans="2:9" x14ac:dyDescent="0.45">
      <c r="B5" s="14" t="s">
        <v>291</v>
      </c>
      <c r="C5" s="24">
        <v>4370200414</v>
      </c>
      <c r="D5" s="15" t="s">
        <v>294</v>
      </c>
      <c r="E5" s="41" t="str">
        <f>VLOOKUP($C5,[1]①入所者等情報貼付けシート!$O$1:$R$65536,2,FALSE)</f>
        <v/>
      </c>
      <c r="F5" s="41">
        <f>VLOOKUP($C5,[1]①入所者等情報貼付けシート!$O$1:$R$65536,3,FALSE)</f>
        <v>49</v>
      </c>
      <c r="G5" s="42">
        <f>VLOOKUP($C5,[1]①入所者等情報貼付けシート!$O$1:$R$65536,4,FALSE)</f>
        <v>70</v>
      </c>
    </row>
    <row r="6" spans="2:9" x14ac:dyDescent="0.45">
      <c r="B6" s="14" t="s">
        <v>291</v>
      </c>
      <c r="C6" s="36">
        <v>4370200406</v>
      </c>
      <c r="D6" s="15" t="s">
        <v>295</v>
      </c>
      <c r="E6" s="41" t="str">
        <f>VLOOKUP($C6,[1]①入所者等情報貼付けシート!$O$1:$R$65536,2,FALSE)</f>
        <v/>
      </c>
      <c r="F6" s="41">
        <f>VLOOKUP($C6,[1]①入所者等情報貼付けシート!$O$1:$R$65536,3,FALSE)</f>
        <v>47</v>
      </c>
      <c r="G6" s="42">
        <f>VLOOKUP($C6,[1]①入所者等情報貼付けシート!$O$1:$R$65536,4,FALSE)</f>
        <v>56</v>
      </c>
    </row>
    <row r="7" spans="2:9" x14ac:dyDescent="0.45">
      <c r="B7" s="14" t="s">
        <v>291</v>
      </c>
      <c r="C7" s="24">
        <v>4370200398</v>
      </c>
      <c r="D7" s="15" t="s">
        <v>296</v>
      </c>
      <c r="E7" s="41" t="str">
        <f>VLOOKUP($C7,[1]①入所者等情報貼付けシート!$O$1:$R$65536,2,FALSE)</f>
        <v/>
      </c>
      <c r="F7" s="41">
        <f>VLOOKUP($C7,[1]①入所者等情報貼付けシート!$O$1:$R$65536,3,FALSE)</f>
        <v>50</v>
      </c>
      <c r="G7" s="42">
        <f>VLOOKUP($C7,[1]①入所者等情報貼付けシート!$O$1:$R$65536,4,FALSE)</f>
        <v>106</v>
      </c>
    </row>
    <row r="8" spans="2:9" x14ac:dyDescent="0.45">
      <c r="B8" s="14" t="s">
        <v>291</v>
      </c>
      <c r="C8" s="24">
        <v>4372900797</v>
      </c>
      <c r="D8" s="15" t="s">
        <v>297</v>
      </c>
      <c r="E8" s="41" t="str">
        <f>VLOOKUP($C8,[1]①入所者等情報貼付けシート!$O$1:$R$65536,2,FALSE)</f>
        <v/>
      </c>
      <c r="F8" s="41">
        <f>VLOOKUP($C8,[1]①入所者等情報貼付けシート!$O$1:$R$65536,3,FALSE)</f>
        <v>49</v>
      </c>
      <c r="G8" s="42">
        <f>VLOOKUP($C8,[1]①入所者等情報貼付けシート!$O$1:$R$65536,4,FALSE)</f>
        <v>15</v>
      </c>
    </row>
    <row r="9" spans="2:9" x14ac:dyDescent="0.45">
      <c r="B9" s="14" t="s">
        <v>291</v>
      </c>
      <c r="C9" s="24">
        <v>4372900334</v>
      </c>
      <c r="D9" s="15" t="s">
        <v>298</v>
      </c>
      <c r="E9" s="41" t="str">
        <f>VLOOKUP($C9,[1]①入所者等情報貼付けシート!$O$1:$R$65536,2,FALSE)</f>
        <v/>
      </c>
      <c r="F9" s="41">
        <f>VLOOKUP($C9,[1]①入所者等情報貼付けシート!$O$1:$R$65536,3,FALSE)</f>
        <v>50</v>
      </c>
      <c r="G9" s="42">
        <f>VLOOKUP($C9,[1]①入所者等情報貼付けシート!$O$1:$R$65536,4,FALSE)</f>
        <v>71</v>
      </c>
    </row>
    <row r="10" spans="2:9" x14ac:dyDescent="0.45">
      <c r="B10" s="14" t="s">
        <v>291</v>
      </c>
      <c r="C10" s="24">
        <v>4370202634</v>
      </c>
      <c r="D10" s="15" t="s">
        <v>299</v>
      </c>
      <c r="E10" s="41" t="e">
        <f>VLOOKUP($C10,[1]①入所者等情報貼付けシート!$O$1:$R$65536,2,FALSE)</f>
        <v>#N/A</v>
      </c>
      <c r="F10" s="41" t="e">
        <f>VLOOKUP($C10,[1]①入所者等情報貼付けシート!$O$1:$R$65536,3,FALSE)</f>
        <v>#N/A</v>
      </c>
      <c r="G10" s="42" t="e">
        <f>VLOOKUP($C10,[1]①入所者等情報貼付けシート!$O$1:$R$65536,4,FALSE)</f>
        <v>#N/A</v>
      </c>
    </row>
    <row r="11" spans="2:9" x14ac:dyDescent="0.45">
      <c r="B11" s="14" t="s">
        <v>291</v>
      </c>
      <c r="C11" s="24">
        <v>4372900664</v>
      </c>
      <c r="D11" s="15" t="s">
        <v>299</v>
      </c>
      <c r="E11" s="41" t="str">
        <f>VLOOKUP($C11,[1]①入所者等情報貼付けシート!$O$1:$R$65536,2,FALSE)</f>
        <v/>
      </c>
      <c r="F11" s="41">
        <f>VLOOKUP($C11,[1]①入所者等情報貼付けシート!$O$1:$R$65536,3,FALSE)</f>
        <v>79</v>
      </c>
      <c r="G11" s="42">
        <f>VLOOKUP($C11,[1]①入所者等情報貼付けシート!$O$1:$R$65536,4,FALSE)</f>
        <v>102</v>
      </c>
    </row>
    <row r="12" spans="2:9" x14ac:dyDescent="0.45">
      <c r="B12" s="14" t="s">
        <v>291</v>
      </c>
      <c r="C12" s="24">
        <v>4372900367</v>
      </c>
      <c r="D12" s="15" t="s">
        <v>300</v>
      </c>
      <c r="E12" s="41" t="str">
        <f>VLOOKUP($C12,[1]①入所者等情報貼付けシート!$O$1:$R$65536,2,FALSE)</f>
        <v/>
      </c>
      <c r="F12" s="41">
        <f>VLOOKUP($C12,[1]①入所者等情報貼付けシート!$O$1:$R$65536,3,FALSE)</f>
        <v>30</v>
      </c>
      <c r="G12" s="42">
        <f>VLOOKUP($C12,[1]①入所者等情報貼付けシート!$O$1:$R$65536,4,FALSE)</f>
        <v>58</v>
      </c>
    </row>
    <row r="13" spans="2:9" x14ac:dyDescent="0.45">
      <c r="B13" s="14" t="s">
        <v>291</v>
      </c>
      <c r="C13" s="24">
        <v>4370202071</v>
      </c>
      <c r="D13" s="15" t="s">
        <v>301</v>
      </c>
      <c r="E13" s="41" t="str">
        <f>VLOOKUP($C13,[1]①入所者等情報貼付けシート!$O$1:$R$65536,2,FALSE)</f>
        <v/>
      </c>
      <c r="F13" s="41">
        <f>VLOOKUP($C13,[1]①入所者等情報貼付けシート!$O$1:$R$65536,3,FALSE)</f>
        <v>60</v>
      </c>
      <c r="G13" s="42">
        <f>VLOOKUP($C13,[1]①入所者等情報貼付けシート!$O$1:$R$65536,4,FALSE)</f>
        <v>42</v>
      </c>
    </row>
    <row r="14" spans="2:9" x14ac:dyDescent="0.45">
      <c r="B14" s="14" t="s">
        <v>302</v>
      </c>
      <c r="C14" s="24">
        <v>4390200162</v>
      </c>
      <c r="D14" s="15" t="s">
        <v>51</v>
      </c>
      <c r="E14" s="41" t="str">
        <f>VLOOKUP($C14,[1]①入所者等情報貼付けシート!$O$1:$R$65536,2,FALSE)</f>
        <v/>
      </c>
      <c r="F14" s="41">
        <f>VLOOKUP($C14,[1]①入所者等情報貼付けシート!$O$1:$R$65536,3,FALSE)</f>
        <v>29</v>
      </c>
      <c r="G14" s="42">
        <f>VLOOKUP($C14,[1]①入所者等情報貼付けシート!$O$1:$R$65536,4,FALSE)</f>
        <v>27</v>
      </c>
    </row>
    <row r="15" spans="2:9" x14ac:dyDescent="0.45">
      <c r="B15" s="14" t="s">
        <v>302</v>
      </c>
      <c r="C15" s="24">
        <v>4390200261</v>
      </c>
      <c r="D15" s="15" t="s">
        <v>53</v>
      </c>
      <c r="E15" s="41" t="str">
        <f>VLOOKUP($C15,[1]①入所者等情報貼付けシート!$O$1:$R$65536,2,FALSE)</f>
        <v/>
      </c>
      <c r="F15" s="41">
        <f>VLOOKUP($C15,[1]①入所者等情報貼付けシート!$O$1:$R$65536,3,FALSE)</f>
        <v>29</v>
      </c>
      <c r="G15" s="42">
        <f>VLOOKUP($C15,[1]①入所者等情報貼付けシート!$O$1:$R$65536,4,FALSE)</f>
        <v>32</v>
      </c>
    </row>
    <row r="16" spans="2:9" x14ac:dyDescent="0.45">
      <c r="B16" s="14" t="s">
        <v>302</v>
      </c>
      <c r="C16" s="24">
        <v>4390200279</v>
      </c>
      <c r="D16" s="15" t="s">
        <v>55</v>
      </c>
      <c r="E16" s="41" t="str">
        <f>VLOOKUP($C16,[1]①入所者等情報貼付けシート!$O$1:$R$65536,2,FALSE)</f>
        <v/>
      </c>
      <c r="F16" s="41">
        <f>VLOOKUP($C16,[1]①入所者等情報貼付けシート!$O$1:$R$65536,3,FALSE)</f>
        <v>29</v>
      </c>
      <c r="G16" s="42">
        <f>VLOOKUP($C16,[1]①入所者等情報貼付けシート!$O$1:$R$65536,4,FALSE)</f>
        <v>50</v>
      </c>
    </row>
    <row r="17" spans="2:7" x14ac:dyDescent="0.45">
      <c r="B17" s="14" t="s">
        <v>302</v>
      </c>
      <c r="C17" s="24">
        <v>4390200378</v>
      </c>
      <c r="D17" s="15" t="s">
        <v>57</v>
      </c>
      <c r="E17" s="41" t="str">
        <f>VLOOKUP($C17,[1]①入所者等情報貼付けシート!$O$1:$R$65536,2,FALSE)</f>
        <v/>
      </c>
      <c r="F17" s="41">
        <f>VLOOKUP($C17,[1]①入所者等情報貼付けシート!$O$1:$R$65536,3,FALSE)</f>
        <v>28</v>
      </c>
      <c r="G17" s="42">
        <f>VLOOKUP($C17,[1]①入所者等情報貼付けシート!$O$1:$R$65536,4,FALSE)</f>
        <v>102</v>
      </c>
    </row>
    <row r="18" spans="2:7" x14ac:dyDescent="0.45">
      <c r="B18" s="14" t="s">
        <v>302</v>
      </c>
      <c r="C18" s="36">
        <v>4390200451</v>
      </c>
      <c r="D18" s="15" t="s">
        <v>58</v>
      </c>
      <c r="E18" s="41" t="str">
        <f>VLOOKUP($C18,[1]①入所者等情報貼付けシート!$O$1:$R$65536,2,FALSE)</f>
        <v/>
      </c>
      <c r="F18" s="41">
        <f>VLOOKUP($C18,[1]①入所者等情報貼付けシート!$O$1:$R$65536,3,FALSE)</f>
        <v>24</v>
      </c>
      <c r="G18" s="42">
        <f>VLOOKUP($C18,[1]①入所者等情報貼付けシート!$O$1:$R$65536,4,FALSE)</f>
        <v>10</v>
      </c>
    </row>
    <row r="19" spans="2:7" x14ac:dyDescent="0.45">
      <c r="B19" s="14" t="s">
        <v>303</v>
      </c>
      <c r="C19" s="24">
        <v>4350280048</v>
      </c>
      <c r="D19" s="15" t="s">
        <v>62</v>
      </c>
      <c r="E19" s="41" t="str">
        <f>VLOOKUP($C19,[1]①入所者等情報貼付けシート!$O$1:$R$65536,2,FALSE)</f>
        <v/>
      </c>
      <c r="F19" s="41">
        <f>VLOOKUP($C19,[1]①入所者等情報貼付けシート!$O$1:$R$65536,3,FALSE)</f>
        <v>70</v>
      </c>
      <c r="G19" s="42">
        <f>VLOOKUP($C19,[1]①入所者等情報貼付けシート!$O$1:$R$65536,4,FALSE)</f>
        <v>3</v>
      </c>
    </row>
    <row r="20" spans="2:7" x14ac:dyDescent="0.45">
      <c r="B20" s="14" t="s">
        <v>303</v>
      </c>
      <c r="C20" s="24">
        <v>4350280063</v>
      </c>
      <c r="D20" s="15" t="s">
        <v>65</v>
      </c>
      <c r="E20" s="41" t="e">
        <f>VLOOKUP($C20,[1]①入所者等情報貼付けシート!$O$1:$R$65536,2,FALSE)</f>
        <v>#N/A</v>
      </c>
      <c r="F20" s="41" t="e">
        <f>VLOOKUP($C20,[1]①入所者等情報貼付けシート!$O$1:$R$65536,3,FALSE)</f>
        <v>#N/A</v>
      </c>
      <c r="G20" s="42" t="e">
        <f>VLOOKUP($C20,[1]①入所者等情報貼付けシート!$O$1:$R$65536,4,FALSE)</f>
        <v>#N/A</v>
      </c>
    </row>
    <row r="21" spans="2:7" x14ac:dyDescent="0.45">
      <c r="B21" s="14" t="s">
        <v>303</v>
      </c>
      <c r="C21" s="24">
        <v>4350280022</v>
      </c>
      <c r="D21" s="15" t="s">
        <v>65</v>
      </c>
      <c r="E21" s="41">
        <f>VLOOKUP($C21,[1]①入所者等情報貼付けシート!$O$1:$R$65536,2,FALSE)</f>
        <v>0</v>
      </c>
      <c r="F21" s="41">
        <f>VLOOKUP($C21,[1]①入所者等情報貼付けシート!$O$1:$R$65536,3,FALSE)</f>
        <v>80</v>
      </c>
      <c r="G21" s="42">
        <f>VLOOKUP($C21,[1]①入所者等情報貼付けシート!$O$1:$R$65536,4,FALSE)</f>
        <v>4</v>
      </c>
    </row>
    <row r="22" spans="2:7" x14ac:dyDescent="0.45">
      <c r="B22" s="14" t="s">
        <v>303</v>
      </c>
      <c r="C22" s="24">
        <v>4350280030</v>
      </c>
      <c r="D22" s="15" t="s">
        <v>68</v>
      </c>
      <c r="E22" s="41" t="str">
        <f>VLOOKUP($C22,[1]①入所者等情報貼付けシート!$O$1:$R$65536,2,FALSE)</f>
        <v/>
      </c>
      <c r="F22" s="41">
        <f>VLOOKUP($C22,[1]①入所者等情報貼付けシート!$O$1:$R$65536,3,FALSE)</f>
        <v>69</v>
      </c>
      <c r="G22" s="42">
        <f>VLOOKUP($C22,[1]①入所者等情報貼付けシート!$O$1:$R$65536,4,FALSE)</f>
        <v>5</v>
      </c>
    </row>
    <row r="23" spans="2:7" x14ac:dyDescent="0.45">
      <c r="B23" s="14" t="s">
        <v>303</v>
      </c>
      <c r="C23" s="24">
        <v>4350280071</v>
      </c>
      <c r="D23" s="15" t="s">
        <v>162</v>
      </c>
      <c r="E23" s="41">
        <f>VLOOKUP($C23,[1]①入所者等情報貼付けシート!$O$1:$R$65536,2,FALSE)</f>
        <v>0</v>
      </c>
      <c r="F23" s="41">
        <f>VLOOKUP($C23,[1]①入所者等情報貼付けシート!$O$1:$R$65536,3,FALSE)</f>
        <v>47</v>
      </c>
      <c r="G23" s="42">
        <f>VLOOKUP($C23,[1]①入所者等情報貼付けシート!$O$1:$R$65536,4,FALSE)</f>
        <v>8</v>
      </c>
    </row>
    <row r="24" spans="2:7" x14ac:dyDescent="0.45">
      <c r="B24" s="14" t="s">
        <v>303</v>
      </c>
      <c r="C24" s="24">
        <v>4350280055</v>
      </c>
      <c r="D24" s="15" t="s">
        <v>162</v>
      </c>
      <c r="E24" s="41" t="str">
        <f>VLOOKUP($C24,[1]①入所者等情報貼付けシート!$O$1:$R$65536,2,FALSE)</f>
        <v/>
      </c>
      <c r="F24" s="41">
        <f>VLOOKUP($C24,[1]①入所者等情報貼付けシート!$O$1:$R$65536,3,FALSE)</f>
        <v>74</v>
      </c>
      <c r="G24" s="42">
        <f>VLOOKUP($C24,[1]①入所者等情報貼付けシート!$O$1:$R$65536,4,FALSE)</f>
        <v>5</v>
      </c>
    </row>
    <row r="25" spans="2:7" x14ac:dyDescent="0.45">
      <c r="B25" s="14" t="s">
        <v>303</v>
      </c>
      <c r="C25" s="24">
        <v>4350280014</v>
      </c>
      <c r="D25" s="15" t="s">
        <v>73</v>
      </c>
      <c r="E25" s="41" t="str">
        <f>VLOOKUP($C25,[1]①入所者等情報貼付けシート!$O$1:$R$65536,2,FALSE)</f>
        <v/>
      </c>
      <c r="F25" s="41">
        <f>VLOOKUP($C25,[1]①入所者等情報貼付けシート!$O$1:$R$65536,3,FALSE)</f>
        <v>77</v>
      </c>
      <c r="G25" s="42">
        <f>VLOOKUP($C25,[1]①入所者等情報貼付けシート!$O$1:$R$65536,4,FALSE)</f>
        <v>1</v>
      </c>
    </row>
    <row r="26" spans="2:7" x14ac:dyDescent="0.45">
      <c r="B26" s="14" t="s">
        <v>303</v>
      </c>
      <c r="C26" s="24">
        <v>4352980025</v>
      </c>
      <c r="D26" s="15" t="s">
        <v>75</v>
      </c>
      <c r="E26" s="41" t="str">
        <f>VLOOKUP($C26,[1]①入所者等情報貼付けシート!$O$1:$R$65536,2,FALSE)</f>
        <v/>
      </c>
      <c r="F26" s="41">
        <f>VLOOKUP($C26,[1]①入所者等情報貼付けシート!$O$1:$R$65536,3,FALSE)</f>
        <v>69</v>
      </c>
      <c r="G26" s="42">
        <f>VLOOKUP($C26,[1]①入所者等情報貼付けシート!$O$1:$R$65536,4,FALSE)</f>
        <v>4</v>
      </c>
    </row>
    <row r="27" spans="2:7" x14ac:dyDescent="0.45">
      <c r="B27" s="14" t="s">
        <v>304</v>
      </c>
      <c r="C27" s="36" t="s">
        <v>305</v>
      </c>
      <c r="D27" s="15" t="s">
        <v>79</v>
      </c>
      <c r="E27" s="41" t="str">
        <f>VLOOKUP($C27,[1]①入所者等情報貼付けシート!$O$1:$R$65536,2,FALSE)</f>
        <v/>
      </c>
      <c r="F27" s="41">
        <f>VLOOKUP($C27,[1]①入所者等情報貼付けシート!$O$1:$R$65536,3,FALSE)</f>
        <v>35</v>
      </c>
      <c r="G27" s="42">
        <f>VLOOKUP($C27,[1]①入所者等情報貼付けシート!$O$1:$R$65536,4,FALSE)</f>
        <v>1</v>
      </c>
    </row>
    <row r="28" spans="2:7" x14ac:dyDescent="0.45">
      <c r="B28" s="14" t="s">
        <v>304</v>
      </c>
      <c r="C28" s="24" t="s">
        <v>306</v>
      </c>
      <c r="D28" s="15" t="s">
        <v>82</v>
      </c>
      <c r="E28" s="41" t="str">
        <f>VLOOKUP($C28,[1]①入所者等情報貼付けシート!$O$1:$R$65536,2,FALSE)</f>
        <v/>
      </c>
      <c r="F28" s="41">
        <f>VLOOKUP($C28,[1]①入所者等情報貼付けシート!$O$1:$R$65536,3,FALSE)</f>
        <v>28</v>
      </c>
      <c r="G28" s="42">
        <f>VLOOKUP($C28,[1]①入所者等情報貼付けシート!$O$1:$R$65536,4,FALSE)</f>
        <v>0</v>
      </c>
    </row>
    <row r="29" spans="2:7" x14ac:dyDescent="0.45">
      <c r="B29" s="14" t="s">
        <v>307</v>
      </c>
      <c r="C29" s="24">
        <v>4370201123</v>
      </c>
      <c r="D29" s="15" t="s">
        <v>165</v>
      </c>
      <c r="E29" s="41">
        <f>VLOOKUP($C29,[1]①入所者等情報貼付けシート!$O$1:$R$65536,2,FALSE)</f>
        <v>0</v>
      </c>
      <c r="F29" s="41">
        <f>VLOOKUP($C29,[1]①入所者等情報貼付けシート!$O$1:$R$65536,3,FALSE)</f>
        <v>18</v>
      </c>
      <c r="G29" s="42">
        <f>VLOOKUP($C29,[1]①入所者等情報貼付けシート!$O$1:$R$65536,4,FALSE)</f>
        <v>0</v>
      </c>
    </row>
    <row r="30" spans="2:7" x14ac:dyDescent="0.45">
      <c r="B30" s="14" t="s">
        <v>308</v>
      </c>
      <c r="C30" s="24">
        <v>4370203004</v>
      </c>
      <c r="D30" s="15" t="s">
        <v>166</v>
      </c>
      <c r="E30" s="41">
        <f>VLOOKUP($C30,[1]①入所者等情報貼付けシート!$O$1:$R$65536,2,FALSE)</f>
        <v>0</v>
      </c>
      <c r="F30" s="41">
        <f>VLOOKUP($C30,[1]①入所者等情報貼付けシート!$O$1:$R$65536,3,FALSE)</f>
        <v>27</v>
      </c>
      <c r="G30" s="42">
        <f>VLOOKUP($C30,[1]①入所者等情報貼付けシート!$O$1:$R$65536,4,FALSE)</f>
        <v>0</v>
      </c>
    </row>
    <row r="31" spans="2:7" x14ac:dyDescent="0.45">
      <c r="B31" s="14" t="s">
        <v>308</v>
      </c>
      <c r="C31" s="24">
        <v>4370202899</v>
      </c>
      <c r="D31" s="15" t="s">
        <v>309</v>
      </c>
      <c r="E31" s="41" t="str">
        <f>VLOOKUP($C31,[1]①入所者等情報貼付けシート!$O$1:$R$65536,2,FALSE)</f>
        <v/>
      </c>
      <c r="F31" s="41">
        <f>VLOOKUP($C31,[1]①入所者等情報貼付けシート!$O$1:$R$65536,3,FALSE)</f>
        <v>50</v>
      </c>
      <c r="G31" s="42">
        <v>23</v>
      </c>
    </row>
    <row r="32" spans="2:7" x14ac:dyDescent="0.45">
      <c r="B32" s="14" t="s">
        <v>308</v>
      </c>
      <c r="C32" s="24">
        <v>4370203442</v>
      </c>
      <c r="D32" s="15" t="s">
        <v>310</v>
      </c>
      <c r="E32" s="41" t="str">
        <f>VLOOKUP($C32,[1]①入所者等情報貼付けシート!$O$1:$R$65536,2,FALSE)</f>
        <v/>
      </c>
      <c r="F32" s="41">
        <f>VLOOKUP($C32,[1]①入所者等情報貼付けシート!$O$1:$R$65536,3,FALSE)</f>
        <v>39</v>
      </c>
      <c r="G32" s="42">
        <f>VLOOKUP($C32,[1]①入所者等情報貼付けシート!$O$1:$R$65536,4,FALSE)</f>
        <v>2</v>
      </c>
    </row>
    <row r="33" spans="2:7" x14ac:dyDescent="0.45">
      <c r="B33" s="14" t="s">
        <v>311</v>
      </c>
      <c r="C33" s="24">
        <v>4390200188</v>
      </c>
      <c r="D33" s="15" t="s">
        <v>88</v>
      </c>
      <c r="E33" s="41" t="str">
        <f>VLOOKUP($C33,[1]①入所者等情報貼付けシート!$O$1:$R$65536,2,FALSE)</f>
        <v/>
      </c>
      <c r="F33" s="41">
        <f>VLOOKUP($C33,[1]①入所者等情報貼付けシート!$O$1:$R$65536,3,FALSE)</f>
        <v>27</v>
      </c>
      <c r="G33" s="42">
        <v>0</v>
      </c>
    </row>
    <row r="34" spans="2:7" x14ac:dyDescent="0.45">
      <c r="B34" s="14" t="s">
        <v>312</v>
      </c>
      <c r="C34" s="15">
        <v>4360290003</v>
      </c>
      <c r="D34" s="15" t="s">
        <v>169</v>
      </c>
      <c r="E34" s="41">
        <f>VLOOKUP($C34,[1]①入所者等情報貼付けシート!$O$1:$R$65536,2,FALSE)</f>
        <v>0</v>
      </c>
      <c r="F34" s="41">
        <f>VLOOKUP($C34,[1]①入所者等情報貼付けシート!$O$1:$R$65536,3,FALSE)</f>
        <v>9</v>
      </c>
      <c r="G34" s="42">
        <f>VLOOKUP($C34,[1]①入所者等情報貼付けシート!$O$1:$R$65536,4,FALSE)</f>
        <v>11</v>
      </c>
    </row>
    <row r="35" spans="2:7" x14ac:dyDescent="0.45">
      <c r="B35" s="14" t="s">
        <v>312</v>
      </c>
      <c r="C35" s="15">
        <v>4370200984</v>
      </c>
      <c r="D35" s="15" t="s">
        <v>94</v>
      </c>
      <c r="E35" s="41" t="str">
        <f>VLOOKUP($C35,[1]①入所者等情報貼付けシート!$O$1:$R$65536,2,FALSE)</f>
        <v/>
      </c>
      <c r="F35" s="41">
        <f>VLOOKUP($C35,[1]①入所者等情報貼付けシート!$O$1:$R$65536,3,FALSE)</f>
        <v>9</v>
      </c>
      <c r="G35" s="42">
        <f>VLOOKUP($C35,[1]①入所者等情報貼付けシート!$O$1:$R$65536,4,FALSE)</f>
        <v>2</v>
      </c>
    </row>
    <row r="36" spans="2:7" x14ac:dyDescent="0.45">
      <c r="B36" s="14" t="s">
        <v>312</v>
      </c>
      <c r="C36" s="15">
        <v>4370201008</v>
      </c>
      <c r="D36" s="15" t="s">
        <v>95</v>
      </c>
      <c r="E36" s="41" t="str">
        <f>VLOOKUP($C36,[1]①入所者等情報貼付けシート!$O$1:$R$65536,2,FALSE)</f>
        <v/>
      </c>
      <c r="F36" s="41">
        <f>VLOOKUP($C36,[1]①入所者等情報貼付けシート!$O$1:$R$65536,3,FALSE)</f>
        <v>18</v>
      </c>
      <c r="G36" s="42">
        <f>VLOOKUP($C36,[1]①入所者等情報貼付けシート!$O$1:$R$65536,4,FALSE)</f>
        <v>12</v>
      </c>
    </row>
    <row r="37" spans="2:7" x14ac:dyDescent="0.45">
      <c r="B37" s="14" t="s">
        <v>312</v>
      </c>
      <c r="C37" s="15">
        <v>4370201446</v>
      </c>
      <c r="D37" s="15" t="s">
        <v>97</v>
      </c>
      <c r="E37" s="41" t="str">
        <f>VLOOKUP($C37,[1]①入所者等情報貼付けシート!$O$1:$R$65536,2,FALSE)</f>
        <v/>
      </c>
      <c r="F37" s="41">
        <f>VLOOKUP($C37,[1]①入所者等情報貼付けシート!$O$1:$R$65536,3,FALSE)</f>
        <v>18</v>
      </c>
      <c r="G37" s="42">
        <f>VLOOKUP($C37,[1]①入所者等情報貼付けシート!$O$1:$R$65536,4,FALSE)</f>
        <v>1</v>
      </c>
    </row>
    <row r="38" spans="2:7" x14ac:dyDescent="0.45">
      <c r="B38" s="14" t="s">
        <v>312</v>
      </c>
      <c r="C38" s="24">
        <v>4372900698</v>
      </c>
      <c r="D38" s="15" t="s">
        <v>100</v>
      </c>
      <c r="E38" s="41" t="str">
        <f>VLOOKUP($C38,[1]①入所者等情報貼付けシート!$O$1:$R$65536,2,FALSE)</f>
        <v/>
      </c>
      <c r="F38" s="41">
        <f>VLOOKUP($C38,[1]①入所者等情報貼付けシート!$O$1:$R$65536,3,FALSE)</f>
        <v>18</v>
      </c>
      <c r="G38" s="42">
        <f>VLOOKUP($C38,[1]①入所者等情報貼付けシート!$O$1:$R$65536,4,FALSE)</f>
        <v>8</v>
      </c>
    </row>
    <row r="39" spans="2:7" x14ac:dyDescent="0.45">
      <c r="B39" s="14" t="s">
        <v>312</v>
      </c>
      <c r="C39" s="24">
        <v>4372900748</v>
      </c>
      <c r="D39" s="15" t="s">
        <v>170</v>
      </c>
      <c r="E39" s="41" t="str">
        <f>VLOOKUP($C39,[1]①入所者等情報貼付けシート!$O$1:$R$65536,2,FALSE)</f>
        <v/>
      </c>
      <c r="F39" s="41">
        <f>VLOOKUP($C39,[1]①入所者等情報貼付けシート!$O$1:$R$65536,3,FALSE)</f>
        <v>18</v>
      </c>
      <c r="G39" s="42">
        <f>VLOOKUP($C39,[1]①入所者等情報貼付けシート!$O$1:$R$65536,4,FALSE)</f>
        <v>3</v>
      </c>
    </row>
    <row r="40" spans="2:7" x14ac:dyDescent="0.45">
      <c r="B40" s="14" t="s">
        <v>312</v>
      </c>
      <c r="C40" s="15">
        <v>4372900755</v>
      </c>
      <c r="D40" s="15" t="s">
        <v>104</v>
      </c>
      <c r="E40" s="41" t="str">
        <f>VLOOKUP($C40,[1]①入所者等情報貼付けシート!$O$1:$R$65536,2,FALSE)</f>
        <v/>
      </c>
      <c r="F40" s="41">
        <f>VLOOKUP($C40,[1]①入所者等情報貼付けシート!$O$1:$R$65536,3,FALSE)</f>
        <v>9</v>
      </c>
      <c r="G40" s="42">
        <f>VLOOKUP($C40,[1]①入所者等情報貼付けシート!$O$1:$R$65536,4,FALSE)</f>
        <v>7</v>
      </c>
    </row>
    <row r="41" spans="2:7" x14ac:dyDescent="0.45">
      <c r="B41" s="14" t="s">
        <v>312</v>
      </c>
      <c r="C41" s="15">
        <v>4390200014</v>
      </c>
      <c r="D41" s="15" t="s">
        <v>313</v>
      </c>
      <c r="E41" s="41" t="str">
        <f>VLOOKUP($C41,[1]①入所者等情報貼付けシート!$O$1:$R$65536,2,FALSE)</f>
        <v/>
      </c>
      <c r="F41" s="41" t="s">
        <v>314</v>
      </c>
      <c r="G41" s="42" t="s">
        <v>314</v>
      </c>
    </row>
    <row r="42" spans="2:7" x14ac:dyDescent="0.45">
      <c r="B42" s="14" t="s">
        <v>312</v>
      </c>
      <c r="C42" s="15">
        <v>4390200097</v>
      </c>
      <c r="D42" s="15" t="s">
        <v>106</v>
      </c>
      <c r="E42" s="41" t="str">
        <f>VLOOKUP($C42,[1]①入所者等情報貼付けシート!$O$1:$R$65536,2,FALSE)</f>
        <v/>
      </c>
      <c r="F42" s="41">
        <f>VLOOKUP($C42,[1]①入所者等情報貼付けシート!$O$1:$R$65536,3,FALSE)</f>
        <v>9</v>
      </c>
      <c r="G42" s="42">
        <f>VLOOKUP($C42,[1]①入所者等情報貼付けシート!$O$1:$R$65536,4,FALSE)</f>
        <v>3</v>
      </c>
    </row>
    <row r="43" spans="2:7" x14ac:dyDescent="0.45">
      <c r="B43" s="14" t="s">
        <v>312</v>
      </c>
      <c r="C43" s="15">
        <v>4390200063</v>
      </c>
      <c r="D43" s="15" t="s">
        <v>109</v>
      </c>
      <c r="E43" s="41" t="str">
        <f>VLOOKUP($C43,[1]①入所者等情報貼付けシート!$O$1:$R$65536,2,FALSE)</f>
        <v/>
      </c>
      <c r="F43" s="41">
        <f>VLOOKUP($C43,[1]①入所者等情報貼付けシート!$O$1:$R$65536,3,FALSE)</f>
        <v>8</v>
      </c>
      <c r="G43" s="42">
        <f>VLOOKUP($C43,[1]①入所者等情報貼付けシート!$O$1:$R$65536,4,FALSE)</f>
        <v>0</v>
      </c>
    </row>
    <row r="44" spans="2:7" x14ac:dyDescent="0.45">
      <c r="B44" s="14" t="s">
        <v>312</v>
      </c>
      <c r="C44" s="15">
        <v>4390200147</v>
      </c>
      <c r="D44" s="15" t="s">
        <v>112</v>
      </c>
      <c r="E44" s="41">
        <f>VLOOKUP($C44,[1]①入所者等情報貼付けシート!$O$1:$R$65536,2,FALSE)</f>
        <v>0</v>
      </c>
      <c r="F44" s="41">
        <f>VLOOKUP($C44,[1]①入所者等情報貼付けシート!$O$1:$R$65536,3,FALSE)</f>
        <v>9</v>
      </c>
      <c r="G44" s="42">
        <f>VLOOKUP($C44,[1]①入所者等情報貼付けシート!$O$1:$R$65536,4,FALSE)</f>
        <v>12</v>
      </c>
    </row>
    <row r="45" spans="2:7" x14ac:dyDescent="0.45">
      <c r="B45" s="14" t="s">
        <v>312</v>
      </c>
      <c r="C45" s="15">
        <v>4390200204</v>
      </c>
      <c r="D45" s="15" t="s">
        <v>113</v>
      </c>
      <c r="E45" s="41">
        <f>VLOOKUP($C45,[1]①入所者等情報貼付けシート!$O$1:$R$65536,2,FALSE)</f>
        <v>0</v>
      </c>
      <c r="F45" s="41">
        <f>VLOOKUP($C45,[1]①入所者等情報貼付けシート!$O$1:$R$65536,3,FALSE)</f>
        <v>9</v>
      </c>
      <c r="G45" s="42">
        <f>VLOOKUP($C45,[1]①入所者等情報貼付けシート!$O$1:$R$65536,4,FALSE)</f>
        <v>10</v>
      </c>
    </row>
    <row r="46" spans="2:7" x14ac:dyDescent="0.45">
      <c r="B46" s="14" t="s">
        <v>312</v>
      </c>
      <c r="C46" s="15">
        <v>4390200253</v>
      </c>
      <c r="D46" s="15" t="s">
        <v>114</v>
      </c>
      <c r="E46" s="41" t="str">
        <f>VLOOKUP($C46,[1]①入所者等情報貼付けシート!$O$1:$R$65536,2,FALSE)</f>
        <v/>
      </c>
      <c r="F46" s="41">
        <f>VLOOKUP($C46,[1]①入所者等情報貼付けシート!$O$1:$R$65536,3,FALSE)</f>
        <v>9</v>
      </c>
      <c r="G46" s="42">
        <f>VLOOKUP($C46,[1]①入所者等情報貼付けシート!$O$1:$R$65536,4,FALSE)</f>
        <v>1</v>
      </c>
    </row>
    <row r="47" spans="2:7" x14ac:dyDescent="0.45">
      <c r="B47" s="14" t="s">
        <v>312</v>
      </c>
      <c r="C47" s="15">
        <v>4390200238</v>
      </c>
      <c r="D47" s="15" t="s">
        <v>175</v>
      </c>
      <c r="E47" s="41" t="str">
        <f>VLOOKUP($C47,[1]①入所者等情報貼付けシート!$O$1:$R$65536,2,FALSE)</f>
        <v/>
      </c>
      <c r="F47" s="41">
        <f>VLOOKUP($C47,[1]①入所者等情報貼付けシート!$O$1:$R$65536,3,FALSE)</f>
        <v>9</v>
      </c>
      <c r="G47" s="42">
        <f>VLOOKUP($C47,[1]①入所者等情報貼付けシート!$O$1:$R$65536,4,FALSE)</f>
        <v>11</v>
      </c>
    </row>
    <row r="48" spans="2:7" x14ac:dyDescent="0.45">
      <c r="B48" s="14" t="s">
        <v>312</v>
      </c>
      <c r="C48" s="15">
        <v>4390200246</v>
      </c>
      <c r="D48" s="15" t="s">
        <v>117</v>
      </c>
      <c r="E48" s="41">
        <f>VLOOKUP($C48,[1]①入所者等情報貼付けシート!$O$1:$R$65536,2,FALSE)</f>
        <v>0</v>
      </c>
      <c r="F48" s="41">
        <f>VLOOKUP($C48,[1]①入所者等情報貼付けシート!$O$1:$R$65536,3,FALSE)</f>
        <v>9</v>
      </c>
      <c r="G48" s="42">
        <f>VLOOKUP($C48,[1]①入所者等情報貼付けシート!$O$1:$R$65536,4,FALSE)</f>
        <v>6</v>
      </c>
    </row>
    <row r="49" spans="2:7" x14ac:dyDescent="0.45">
      <c r="B49" s="14" t="s">
        <v>312</v>
      </c>
      <c r="C49" s="15">
        <v>4390200220</v>
      </c>
      <c r="D49" s="15" t="s">
        <v>119</v>
      </c>
      <c r="E49" s="41" t="str">
        <f>VLOOKUP($C49,[1]①入所者等情報貼付けシート!$O$1:$R$65536,2,FALSE)</f>
        <v/>
      </c>
      <c r="F49" s="41">
        <f>VLOOKUP($C49,[1]①入所者等情報貼付けシート!$O$1:$R$65536,3,FALSE)</f>
        <v>9</v>
      </c>
      <c r="G49" s="42">
        <f>VLOOKUP($C49,[1]①入所者等情報貼付けシート!$O$1:$R$65536,4,FALSE)</f>
        <v>2</v>
      </c>
    </row>
    <row r="50" spans="2:7" x14ac:dyDescent="0.45">
      <c r="B50" s="14" t="s">
        <v>312</v>
      </c>
      <c r="C50" s="15">
        <v>4390200352</v>
      </c>
      <c r="D50" s="15" t="s">
        <v>121</v>
      </c>
      <c r="E50" s="41">
        <f>VLOOKUP($C50,[1]①入所者等情報貼付けシート!$O$1:$R$65536,2,FALSE)</f>
        <v>0</v>
      </c>
      <c r="F50" s="41">
        <f>VLOOKUP($C50,[1]①入所者等情報貼付けシート!$O$1:$R$65536,3,FALSE)</f>
        <v>7</v>
      </c>
      <c r="G50" s="42">
        <f>VLOOKUP($C50,[1]①入所者等情報貼付けシート!$O$1:$R$65536,4,FALSE)</f>
        <v>2</v>
      </c>
    </row>
    <row r="51" spans="2:7" x14ac:dyDescent="0.45">
      <c r="B51" s="14" t="s">
        <v>312</v>
      </c>
      <c r="C51" s="15">
        <v>4390200410</v>
      </c>
      <c r="D51" s="15" t="s">
        <v>123</v>
      </c>
      <c r="E51" s="41">
        <f>VLOOKUP($C51,[1]①入所者等情報貼付けシート!$O$1:$R$65536,2,FALSE)</f>
        <v>0</v>
      </c>
      <c r="F51" s="41">
        <f>VLOOKUP($C51,[1]①入所者等情報貼付けシート!$O$1:$R$65536,3,FALSE)</f>
        <v>9</v>
      </c>
      <c r="G51" s="42">
        <f>VLOOKUP($C51,[1]①入所者等情報貼付けシート!$O$1:$R$65536,4,FALSE)</f>
        <v>3</v>
      </c>
    </row>
    <row r="52" spans="2:7" x14ac:dyDescent="0.45">
      <c r="B52" s="14" t="s">
        <v>312</v>
      </c>
      <c r="C52" s="15">
        <v>4390200519</v>
      </c>
      <c r="D52" s="15" t="s">
        <v>315</v>
      </c>
      <c r="E52" s="41" t="str">
        <f>VLOOKUP($C52,[1]①入所者等情報貼付けシート!$O$1:$R$65536,2,FALSE)</f>
        <v/>
      </c>
      <c r="F52" s="41">
        <f>VLOOKUP($C52,[1]①入所者等情報貼付けシート!$O$1:$R$65536,3,FALSE)</f>
        <v>9</v>
      </c>
      <c r="G52" s="42">
        <f>VLOOKUP($C52,[1]①入所者等情報貼付けシート!$O$1:$R$65536,4,FALSE)</f>
        <v>5</v>
      </c>
    </row>
    <row r="53" spans="2:7" x14ac:dyDescent="0.45">
      <c r="B53" s="14" t="s">
        <v>312</v>
      </c>
      <c r="C53" s="15">
        <v>4390200592</v>
      </c>
      <c r="D53" s="15" t="s">
        <v>121</v>
      </c>
      <c r="E53" s="41" t="str">
        <f>VLOOKUP($C53,[1]①入所者等情報貼付けシート!$O$1:$R$65536,2,FALSE)</f>
        <v/>
      </c>
      <c r="F53" s="41">
        <f>VLOOKUP($C53,[1]①入所者等情報貼付けシート!$O$1:$R$65536,3,FALSE)</f>
        <v>9</v>
      </c>
      <c r="G53" s="42">
        <f>VLOOKUP($C53,[1]①入所者等情報貼付けシート!$O$1:$R$65536,4,FALSE)</f>
        <v>3</v>
      </c>
    </row>
    <row r="54" spans="2:7" x14ac:dyDescent="0.45">
      <c r="B54" s="14" t="s">
        <v>312</v>
      </c>
      <c r="C54" s="15">
        <v>4390200584</v>
      </c>
      <c r="D54" s="15" t="s">
        <v>117</v>
      </c>
      <c r="E54" s="41" t="str">
        <f>VLOOKUP($C54,[1]①入所者等情報貼付けシート!$O$1:$R$65536,2,FALSE)</f>
        <v/>
      </c>
      <c r="F54" s="41">
        <f>VLOOKUP($C54,[1]①入所者等情報貼付けシート!$O$1:$R$65536,3,FALSE)</f>
        <v>8</v>
      </c>
      <c r="G54" s="42">
        <f>VLOOKUP($C54,[1]①入所者等情報貼付けシート!$O$1:$R$65536,4,FALSE)</f>
        <v>4</v>
      </c>
    </row>
    <row r="55" spans="2:7" x14ac:dyDescent="0.45">
      <c r="B55" s="14" t="s">
        <v>312</v>
      </c>
      <c r="C55" s="15">
        <v>4390200600</v>
      </c>
      <c r="D55" s="15" t="s">
        <v>123</v>
      </c>
      <c r="E55" s="41" t="e">
        <f>VLOOKUP($C55,[1]①入所者等情報貼付けシート!$O$1:$R$65536,2,FALSE)</f>
        <v>#N/A</v>
      </c>
      <c r="F55" s="41" t="e">
        <f>VLOOKUP($C55,[1]①入所者等情報貼付けシート!$O$1:$R$65536,3,FALSE)</f>
        <v>#N/A</v>
      </c>
      <c r="G55" s="42" t="e">
        <f>VLOOKUP($C55,[1]①入所者等情報貼付けシート!$O$1:$R$65536,4,FALSE)</f>
        <v>#N/A</v>
      </c>
    </row>
    <row r="56" spans="2:7" x14ac:dyDescent="0.45">
      <c r="B56" s="14" t="s">
        <v>316</v>
      </c>
      <c r="C56" s="15">
        <v>4390200022</v>
      </c>
      <c r="D56" s="15" t="s">
        <v>182</v>
      </c>
      <c r="E56" s="41">
        <f>VLOOKUP($C56,[1]①入所者等情報貼付けシート!$O$1:$R$65536,2,FALSE)</f>
        <v>23</v>
      </c>
      <c r="F56" s="41" t="str">
        <f>VLOOKUP($C56,[1]①入所者等情報貼付けシート!$O$1:$R$65536,3,FALSE)</f>
        <v/>
      </c>
      <c r="G56" s="42" t="str">
        <f>VLOOKUP($C56,[1]①入所者等情報貼付けシート!$O$1:$R$65536,4,FALSE)</f>
        <v/>
      </c>
    </row>
    <row r="57" spans="2:7" x14ac:dyDescent="0.45">
      <c r="B57" s="14" t="s">
        <v>316</v>
      </c>
      <c r="C57" s="15">
        <v>4390200048</v>
      </c>
      <c r="D57" s="15" t="s">
        <v>128</v>
      </c>
      <c r="E57" s="41">
        <f>VLOOKUP($C57,[1]①入所者等情報貼付けシート!$O$1:$R$65536,2,FALSE)</f>
        <v>25</v>
      </c>
      <c r="F57" s="41" t="str">
        <f>VLOOKUP($C57,[1]①入所者等情報貼付けシート!$O$1:$R$65536,3,FALSE)</f>
        <v/>
      </c>
      <c r="G57" s="42" t="str">
        <f>VLOOKUP($C57,[1]①入所者等情報貼付けシート!$O$1:$R$65536,4,FALSE)</f>
        <v/>
      </c>
    </row>
    <row r="58" spans="2:7" x14ac:dyDescent="0.45">
      <c r="B58" s="14" t="s">
        <v>316</v>
      </c>
      <c r="C58" s="15">
        <v>4390200527</v>
      </c>
      <c r="D58" s="15" t="s">
        <v>131</v>
      </c>
      <c r="E58" s="41">
        <f>VLOOKUP($C58,[1]①入所者等情報貼付けシート!$O$1:$R$65536,2,FALSE)</f>
        <v>18</v>
      </c>
      <c r="F58" s="41">
        <f>VLOOKUP($C58,[1]①入所者等情報貼付けシート!$O$1:$R$65536,3,FALSE)</f>
        <v>0</v>
      </c>
      <c r="G58" s="42">
        <f>VLOOKUP($C58,[1]①入所者等情報貼付けシート!$O$1:$R$65536,4,FALSE)</f>
        <v>0</v>
      </c>
    </row>
    <row r="59" spans="2:7" x14ac:dyDescent="0.45">
      <c r="B59" s="14" t="s">
        <v>316</v>
      </c>
      <c r="C59" s="15">
        <v>4390200071</v>
      </c>
      <c r="D59" s="15" t="s">
        <v>133</v>
      </c>
      <c r="E59" s="41">
        <f>VLOOKUP($C59,[1]①入所者等情報貼付けシート!$O$1:$R$65536,2,FALSE)</f>
        <v>26</v>
      </c>
      <c r="F59" s="41" t="str">
        <f>VLOOKUP($C59,[1]①入所者等情報貼付けシート!$O$1:$R$65536,3,FALSE)</f>
        <v/>
      </c>
      <c r="G59" s="42" t="str">
        <f>VLOOKUP($C59,[1]①入所者等情報貼付けシート!$O$1:$R$65536,4,FALSE)</f>
        <v/>
      </c>
    </row>
    <row r="60" spans="2:7" x14ac:dyDescent="0.45">
      <c r="B60" s="14" t="s">
        <v>316</v>
      </c>
      <c r="C60" s="15">
        <v>4390200105</v>
      </c>
      <c r="D60" s="15" t="s">
        <v>183</v>
      </c>
      <c r="E60" s="41">
        <f>VLOOKUP($C60,[1]①入所者等情報貼付けシート!$O$1:$R$65536,2,FALSE)</f>
        <v>28</v>
      </c>
      <c r="F60" s="41">
        <f>VLOOKUP($C60,[1]①入所者等情報貼付けシート!$O$1:$R$65536,3,FALSE)</f>
        <v>0</v>
      </c>
      <c r="G60" s="42">
        <f>VLOOKUP($C60,[1]①入所者等情報貼付けシート!$O$1:$R$65536,4,FALSE)</f>
        <v>0</v>
      </c>
    </row>
    <row r="61" spans="2:7" x14ac:dyDescent="0.45">
      <c r="B61" s="14" t="s">
        <v>316</v>
      </c>
      <c r="C61" s="15">
        <v>4390200113</v>
      </c>
      <c r="D61" s="15" t="s">
        <v>138</v>
      </c>
      <c r="E61" s="41">
        <f>VLOOKUP($C61,[1]①入所者等情報貼付けシート!$O$1:$R$65536,2,FALSE)</f>
        <v>28</v>
      </c>
      <c r="F61" s="41" t="str">
        <f>VLOOKUP($C61,[1]①入所者等情報貼付けシート!$O$1:$R$65536,3,FALSE)</f>
        <v/>
      </c>
      <c r="G61" s="42" t="str">
        <f>VLOOKUP($C61,[1]①入所者等情報貼付けシート!$O$1:$R$65536,4,FALSE)</f>
        <v/>
      </c>
    </row>
    <row r="62" spans="2:7" x14ac:dyDescent="0.45">
      <c r="B62" s="14" t="s">
        <v>316</v>
      </c>
      <c r="C62" s="15">
        <v>4390200121</v>
      </c>
      <c r="D62" s="15" t="s">
        <v>140</v>
      </c>
      <c r="E62" s="41">
        <f>VLOOKUP($C62,[1]①入所者等情報貼付けシート!$O$1:$R$65536,2,FALSE)</f>
        <v>27</v>
      </c>
      <c r="F62" s="41" t="str">
        <f>VLOOKUP($C62,[1]①入所者等情報貼付けシート!$O$1:$R$65536,3,FALSE)</f>
        <v/>
      </c>
      <c r="G62" s="42" t="str">
        <f>VLOOKUP($C62,[1]①入所者等情報貼付けシート!$O$1:$R$65536,4,FALSE)</f>
        <v/>
      </c>
    </row>
    <row r="63" spans="2:7" x14ac:dyDescent="0.45">
      <c r="B63" s="14" t="s">
        <v>316</v>
      </c>
      <c r="C63" s="15">
        <v>4390200485</v>
      </c>
      <c r="D63" s="15" t="s">
        <v>142</v>
      </c>
      <c r="E63" s="41" t="e">
        <f>VLOOKUP($C63,[1]①入所者等情報貼付けシート!$O$1:$R$65536,2,FALSE)</f>
        <v>#N/A</v>
      </c>
      <c r="F63" s="41" t="s">
        <v>314</v>
      </c>
      <c r="G63" s="42" t="s">
        <v>314</v>
      </c>
    </row>
    <row r="64" spans="2:7" x14ac:dyDescent="0.45">
      <c r="B64" s="14" t="s">
        <v>316</v>
      </c>
      <c r="C64" s="15">
        <v>4390200493</v>
      </c>
      <c r="D64" s="15" t="s">
        <v>144</v>
      </c>
      <c r="E64" s="41">
        <f>VLOOKUP($C64,[1]①入所者等情報貼付けシート!$O$1:$R$65536,2,FALSE)</f>
        <v>28</v>
      </c>
      <c r="F64" s="41">
        <f>VLOOKUP($C64,[1]①入所者等情報貼付けシート!$O$1:$R$65536,3,FALSE)</f>
        <v>0</v>
      </c>
      <c r="G64" s="42">
        <f>VLOOKUP($C64,[1]①入所者等情報貼付けシート!$O$1:$R$65536,4,FALSE)</f>
        <v>0</v>
      </c>
    </row>
    <row r="65" spans="2:7" x14ac:dyDescent="0.45">
      <c r="B65" s="14" t="s">
        <v>317</v>
      </c>
      <c r="C65" s="24">
        <v>4390200295</v>
      </c>
      <c r="D65" s="15" t="s">
        <v>147</v>
      </c>
      <c r="E65" s="41">
        <f>VLOOKUP($C65,[1]①入所者等情報貼付けシート!$O$1:$R$65536,2,FALSE)</f>
        <v>24</v>
      </c>
      <c r="F65" s="41" t="str">
        <f>VLOOKUP($C65,[1]①入所者等情報貼付けシート!$O$1:$R$65536,3,FALSE)</f>
        <v/>
      </c>
      <c r="G65" s="42" t="str">
        <f>VLOOKUP($C65,[1]①入所者等情報貼付けシート!$O$1:$R$65536,4,FALSE)</f>
        <v/>
      </c>
    </row>
    <row r="66" spans="2:7" ht="18.600000000000001" thickBot="1" x14ac:dyDescent="0.5">
      <c r="B66" s="37" t="s">
        <v>317</v>
      </c>
      <c r="C66" s="38">
        <v>4390200501</v>
      </c>
      <c r="D66" s="39" t="s">
        <v>148</v>
      </c>
      <c r="E66" s="43">
        <f>VLOOKUP($C66,[1]①入所者等情報貼付けシート!$O$1:$R$65536,2,FALSE)</f>
        <v>26</v>
      </c>
      <c r="F66" s="43" t="str">
        <f>VLOOKUP($C66,[1]①入所者等情報貼付けシート!$O$1:$R$65536,3,FALSE)</f>
        <v/>
      </c>
      <c r="G66" s="44" t="str">
        <f>VLOOKUP($C66,[1]①入所者等情報貼付けシート!$O$1:$R$65536,4,FALSE)</f>
        <v/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6"/>
  <sheetViews>
    <sheetView topLeftCell="A43" workbookViewId="0">
      <selection activeCell="M58" sqref="M58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262</v>
      </c>
      <c r="L1" s="50"/>
      <c r="M1" s="50" t="s">
        <v>263</v>
      </c>
      <c r="N1" s="50"/>
      <c r="O1" s="1"/>
      <c r="Q1" t="s">
        <v>196</v>
      </c>
    </row>
    <row r="2" spans="1:17" x14ac:dyDescent="0.45">
      <c r="C2" s="30" t="s">
        <v>158</v>
      </c>
      <c r="H2" s="31"/>
      <c r="P2">
        <v>1</v>
      </c>
      <c r="Q2" t="s">
        <v>150</v>
      </c>
    </row>
    <row r="3" spans="1:17" x14ac:dyDescent="0.45">
      <c r="C3" s="30" t="s">
        <v>159</v>
      </c>
      <c r="H3" s="31"/>
      <c r="P3">
        <v>2</v>
      </c>
      <c r="Q3" t="s">
        <v>151</v>
      </c>
    </row>
    <row r="4" spans="1:17" x14ac:dyDescent="0.45">
      <c r="A4">
        <v>4370200380</v>
      </c>
      <c r="C4" s="32" t="s">
        <v>0</v>
      </c>
      <c r="D4" t="s">
        <v>1</v>
      </c>
      <c r="E4" t="s">
        <v>197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50</v>
      </c>
      <c r="J4" s="40">
        <f>IF(ISERROR(VLOOKUP($A4,データ貼付けシート!$C$3:$G$66,5,FALSE)),0,VLOOKUP($A4,データ貼付けシート!$C$3:$G$66,5,FALSE))</f>
        <v>102</v>
      </c>
      <c r="P4">
        <v>3</v>
      </c>
      <c r="Q4" t="s">
        <v>189</v>
      </c>
    </row>
    <row r="5" spans="1:17" x14ac:dyDescent="0.45">
      <c r="A5">
        <v>4370200356</v>
      </c>
      <c r="C5" s="32" t="s">
        <v>4</v>
      </c>
      <c r="D5" t="s">
        <v>5</v>
      </c>
      <c r="E5" t="s">
        <v>198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63</v>
      </c>
      <c r="P5">
        <v>4</v>
      </c>
      <c r="Q5" t="s">
        <v>190</v>
      </c>
    </row>
    <row r="6" spans="1:17" x14ac:dyDescent="0.45">
      <c r="A6">
        <v>4370200414</v>
      </c>
      <c r="C6" s="32" t="s">
        <v>8</v>
      </c>
      <c r="D6" t="s">
        <v>9</v>
      </c>
      <c r="E6" t="s">
        <v>199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49</v>
      </c>
      <c r="J6">
        <f>IF(ISERROR(VLOOKUP($A6,データ貼付けシート!$C$3:$G$66,5,FALSE)),0,VLOOKUP($A6,データ貼付けシート!$C$3:$G$66,5,FALSE))</f>
        <v>70</v>
      </c>
      <c r="P6">
        <v>5</v>
      </c>
      <c r="Q6" t="s">
        <v>191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200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47</v>
      </c>
      <c r="J7">
        <f>IF(ISERROR(VLOOKUP($A7,データ貼付けシート!$C$3:$G$66,5,FALSE)),0,VLOOKUP($A7,データ貼付けシート!$C$3:$G$66,5,FALSE))</f>
        <v>56</v>
      </c>
      <c r="P7">
        <v>6</v>
      </c>
      <c r="Q7" t="s">
        <v>192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201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106</v>
      </c>
      <c r="P8">
        <v>7</v>
      </c>
      <c r="Q8" t="s">
        <v>195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202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193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203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50</v>
      </c>
      <c r="J10">
        <f>IF(ISERROR(VLOOKUP($A10,データ貼付けシート!$C$3:$G$66,5,FALSE)),0,VLOOKUP($A10,データ貼付けシート!$C$3:$G$66,5,FALSE))</f>
        <v>71</v>
      </c>
      <c r="P10">
        <v>9</v>
      </c>
      <c r="Q10" t="s">
        <v>194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204</v>
      </c>
      <c r="F11" t="s">
        <v>30</v>
      </c>
      <c r="G11" t="s">
        <v>31</v>
      </c>
      <c r="H11" s="31">
        <v>80</v>
      </c>
      <c r="I11">
        <f>SUM(K11,M11)</f>
        <v>79</v>
      </c>
      <c r="J11">
        <f>SUM(L11,N11)</f>
        <v>102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79</v>
      </c>
      <c r="N11" s="22">
        <f>IF(ISERROR(VLOOKUP($B11,データ貼付けシート!$C$3:$G$63,5,FALSE)),0,VLOOKUP($B11,データ貼付けシート!$C$3:$G$63,5,FALSE))</f>
        <v>102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205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58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60</v>
      </c>
      <c r="J13">
        <f>IF(ISERROR(VLOOKUP($A13,データ貼付けシート!$C$3:$G$66,5,FALSE)),0,VLOOKUP($A13,データ貼付けシート!$C$3:$G$66,5,FALSE))</f>
        <v>42</v>
      </c>
    </row>
    <row r="14" spans="1:17" x14ac:dyDescent="0.45">
      <c r="C14" s="30" t="s">
        <v>160</v>
      </c>
      <c r="H14" s="31"/>
    </row>
    <row r="15" spans="1:17" x14ac:dyDescent="0.45">
      <c r="C15" s="30" t="s">
        <v>265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206</v>
      </c>
      <c r="F16" t="s">
        <v>152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29</v>
      </c>
      <c r="J16">
        <f>IF(ISERROR(VLOOKUP($A16,データ貼付けシート!$C$3:$G$66,5,FALSE)),0,VLOOKUP($A16,データ貼付けシート!$C$3:$G$66,5,FALSE))</f>
        <v>27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207</v>
      </c>
      <c r="F17" t="s">
        <v>153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32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208</v>
      </c>
      <c r="F18" t="s">
        <v>154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50</v>
      </c>
    </row>
    <row r="19" spans="1:14" x14ac:dyDescent="0.45">
      <c r="A19">
        <v>4390200378</v>
      </c>
      <c r="C19" s="32">
        <v>4</v>
      </c>
      <c r="D19" t="s">
        <v>57</v>
      </c>
      <c r="E19" t="s">
        <v>209</v>
      </c>
      <c r="F19" t="s">
        <v>155</v>
      </c>
      <c r="G19" t="s">
        <v>156</v>
      </c>
      <c r="H19" s="31">
        <v>29</v>
      </c>
      <c r="I19">
        <f>IF(ISERROR(VLOOKUP($A19,データ貼付けシート!$C$3:$G$66,4,FALSE)),0,VLOOKUP($A19,データ貼付けシート!$C$3:$G$66,4,FALSE))</f>
        <v>28</v>
      </c>
      <c r="J19">
        <f>IF(ISERROR(VLOOKUP($A19,データ貼付けシート!$C$3:$G$66,5,FALSE)),0,VLOOKUP($A19,データ貼付けシート!$C$3:$G$66,5,FALSE))</f>
        <v>102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157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24</v>
      </c>
      <c r="J20">
        <f>IF(ISERROR(VLOOKUP($A20,データ貼付けシート!$C$3:$G$66,5,FALSE)),0,VLOOKUP($A20,データ貼付けシート!$C$3:$G$66,5,FALSE))</f>
        <v>10</v>
      </c>
    </row>
    <row r="21" spans="1:14" x14ac:dyDescent="0.45">
      <c r="C21" s="30" t="s">
        <v>61</v>
      </c>
      <c r="H21" s="31"/>
    </row>
    <row r="22" spans="1:14" x14ac:dyDescent="0.45">
      <c r="C22" s="30" t="s">
        <v>161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210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211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212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69</v>
      </c>
      <c r="J25">
        <f>IF(ISERROR(VLOOKUP($A25,データ貼付けシート!$C$3:$G$66,5,FALSE)),0,VLOOKUP($A25,データ貼付けシート!$C$3:$G$66,5,FALSE))</f>
        <v>5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162</v>
      </c>
      <c r="E26" t="s">
        <v>213</v>
      </c>
      <c r="F26" t="s">
        <v>71</v>
      </c>
      <c r="G26" t="s">
        <v>72</v>
      </c>
      <c r="H26" s="31">
        <v>100</v>
      </c>
      <c r="I26">
        <f>IF(SUM(K26,M26)&gt;H26,M26,SUM(K26,M26))</f>
        <v>74</v>
      </c>
      <c r="J26">
        <f>IF(SUM(K26,M26)&gt;H26,N26,SUM(L26,N26))</f>
        <v>5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74</v>
      </c>
      <c r="N26" s="22">
        <f>IF(ISERROR(VLOOKUP($B26,データ貼付けシート!$C$3:$G$63,5,FALSE)),0,VLOOKUP($B26,データ貼付けシート!$C$3:$G$63,5,FALSE))</f>
        <v>5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214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77</v>
      </c>
      <c r="J27">
        <f>IF(ISERROR(VLOOKUP($A27,データ貼付けシート!$C$3:$G$66,5,FALSE)),0,VLOOKUP($A27,データ貼付けシート!$C$3:$G$66,5,FALSE))</f>
        <v>1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215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69</v>
      </c>
      <c r="J28">
        <f>IF(ISERROR(VLOOKUP($A28,データ貼付けシート!$C$3:$G$66,5,FALSE)),0,VLOOKUP($A28,データ貼付けシート!$C$3:$G$66,5,FALSE))</f>
        <v>4</v>
      </c>
    </row>
    <row r="29" spans="1:14" x14ac:dyDescent="0.45">
      <c r="C29" s="30" t="s">
        <v>78</v>
      </c>
      <c r="H29" s="31"/>
    </row>
    <row r="30" spans="1:14" x14ac:dyDescent="0.45">
      <c r="C30" s="30" t="s">
        <v>163</v>
      </c>
      <c r="H30" s="31"/>
    </row>
    <row r="31" spans="1:14" x14ac:dyDescent="0.45">
      <c r="A31" t="s">
        <v>255</v>
      </c>
      <c r="C31" s="32">
        <v>1</v>
      </c>
      <c r="D31" t="s">
        <v>79</v>
      </c>
      <c r="E31" t="s">
        <v>216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256</v>
      </c>
      <c r="C32" s="32">
        <v>2</v>
      </c>
      <c r="D32" t="s">
        <v>82</v>
      </c>
      <c r="E32" t="s">
        <v>217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28</v>
      </c>
      <c r="J32">
        <f>IF(ISERROR(VLOOKUP($A32,データ貼付けシート!$C$3:$G$66,5,FALSE)),0,VLOOKUP($A32,データ貼付けシート!$C$3:$G$66,5,FALSE))</f>
        <v>0</v>
      </c>
    </row>
    <row r="33" spans="1:10" x14ac:dyDescent="0.45">
      <c r="C33" s="30" t="s">
        <v>85</v>
      </c>
      <c r="H33" s="31"/>
    </row>
    <row r="34" spans="1:10" x14ac:dyDescent="0.45">
      <c r="C34" s="30" t="s">
        <v>164</v>
      </c>
      <c r="H34" s="31"/>
    </row>
    <row r="35" spans="1:10" x14ac:dyDescent="0.45">
      <c r="A35">
        <v>4370201123</v>
      </c>
      <c r="C35" s="32">
        <v>1</v>
      </c>
      <c r="D35" t="s">
        <v>165</v>
      </c>
      <c r="E35" t="s">
        <v>218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166</v>
      </c>
      <c r="E36" t="s">
        <v>219</v>
      </c>
      <c r="F36" t="s">
        <v>167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278</v>
      </c>
      <c r="E37" t="s">
        <v>282</v>
      </c>
      <c r="F37" t="s">
        <v>279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23</v>
      </c>
    </row>
    <row r="38" spans="1:10" x14ac:dyDescent="0.45">
      <c r="A38">
        <v>4370203442</v>
      </c>
      <c r="C38" s="32">
        <v>4</v>
      </c>
      <c r="D38" t="s">
        <v>280</v>
      </c>
      <c r="E38" t="s">
        <v>283</v>
      </c>
      <c r="F38" t="s">
        <v>281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39</v>
      </c>
      <c r="J38">
        <f>IF(ISERROR(VLOOKUP($A38,データ貼付けシート!$C$3:$G$66,5,FALSE)),0,VLOOKUP($A38,データ貼付けシート!$C$3:$G$66,5,FALSE))</f>
        <v>2</v>
      </c>
    </row>
    <row r="39" spans="1:10" x14ac:dyDescent="0.45">
      <c r="C39" s="30" t="s">
        <v>168</v>
      </c>
      <c r="H39" s="31"/>
    </row>
    <row r="40" spans="1:10" x14ac:dyDescent="0.45">
      <c r="C40" s="30" t="s">
        <v>266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220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27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267</v>
      </c>
      <c r="H43" s="31"/>
    </row>
    <row r="44" spans="1:10" x14ac:dyDescent="0.45">
      <c r="A44">
        <v>4360290003</v>
      </c>
      <c r="C44" s="32">
        <v>1</v>
      </c>
      <c r="D44" t="s">
        <v>169</v>
      </c>
      <c r="E44" t="s">
        <v>221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222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2</v>
      </c>
    </row>
    <row r="46" spans="1:10" x14ac:dyDescent="0.45">
      <c r="A46">
        <v>4370201008</v>
      </c>
      <c r="C46" s="32">
        <v>3</v>
      </c>
      <c r="D46" t="s">
        <v>95</v>
      </c>
      <c r="E46" t="s">
        <v>223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12</v>
      </c>
    </row>
    <row r="47" spans="1:10" x14ac:dyDescent="0.45">
      <c r="A47">
        <v>4370201446</v>
      </c>
      <c r="C47" s="32">
        <v>4</v>
      </c>
      <c r="D47" t="s">
        <v>97</v>
      </c>
      <c r="E47" t="s">
        <v>224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18</v>
      </c>
      <c r="J47">
        <f>IF(ISERROR(VLOOKUP($A47,データ貼付けシート!$C$3:$G$66,5,FALSE)),0,VLOOKUP($A47,データ貼付けシート!$C$3:$G$66,5,FALSE))</f>
        <v>1</v>
      </c>
    </row>
    <row r="48" spans="1:10" x14ac:dyDescent="0.45">
      <c r="A48">
        <v>4372900698</v>
      </c>
      <c r="C48" s="32">
        <v>5</v>
      </c>
      <c r="D48" t="s">
        <v>100</v>
      </c>
      <c r="E48" t="s">
        <v>225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8</v>
      </c>
    </row>
    <row r="49" spans="1:10" x14ac:dyDescent="0.45">
      <c r="A49">
        <v>4372900748</v>
      </c>
      <c r="C49" s="32">
        <v>6</v>
      </c>
      <c r="D49" t="s">
        <v>170</v>
      </c>
      <c r="E49" t="s">
        <v>226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18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227</v>
      </c>
      <c r="F50" t="s">
        <v>171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9</v>
      </c>
      <c r="J50">
        <f>IF(ISERROR(VLOOKUP($A50,データ貼付けシート!$C$3:$G$66,5,FALSE)),0,VLOOKUP($A50,データ貼付けシート!$C$3:$G$66,5,FALSE))</f>
        <v>7</v>
      </c>
    </row>
    <row r="51" spans="1:10" x14ac:dyDescent="0.45">
      <c r="A51">
        <v>4390200097</v>
      </c>
      <c r="C51" s="32">
        <v>8</v>
      </c>
      <c r="D51" t="s">
        <v>106</v>
      </c>
      <c r="E51" t="s">
        <v>228</v>
      </c>
      <c r="F51" t="s">
        <v>107</v>
      </c>
      <c r="G51" t="s">
        <v>108</v>
      </c>
      <c r="H51" s="31">
        <v>9</v>
      </c>
      <c r="I51">
        <f>IF(ISERROR(VLOOKUP($A51,データ貼付けシート!$C$3:$G$66,4,FALSE)),0,VLOOKUP($A51,データ貼付けシート!$C$3:$G$66,4,FALSE))</f>
        <v>9</v>
      </c>
      <c r="J51">
        <f>IF(ISERROR(VLOOKUP($A51,データ貼付けシート!$C$3:$G$66,5,FALSE)),0,VLOOKUP($A51,データ貼付けシート!$C$3:$G$66,5,FALSE))</f>
        <v>3</v>
      </c>
    </row>
    <row r="52" spans="1:10" x14ac:dyDescent="0.45">
      <c r="A52">
        <v>4390200063</v>
      </c>
      <c r="C52" s="32">
        <v>9</v>
      </c>
      <c r="D52" t="s">
        <v>109</v>
      </c>
      <c r="E52" t="s">
        <v>229</v>
      </c>
      <c r="F52" t="s">
        <v>110</v>
      </c>
      <c r="G52" t="s">
        <v>111</v>
      </c>
      <c r="H52" s="31">
        <v>9</v>
      </c>
      <c r="I52">
        <f>IF(ISERROR(VLOOKUP($A52,データ貼付けシート!$C$3:$G$66,4,FALSE)),0,VLOOKUP($A52,データ貼付けシート!$C$3:$G$66,4,FALSE))</f>
        <v>8</v>
      </c>
      <c r="J52">
        <f>IF(ISERROR(VLOOKUP($A52,データ貼付けシート!$C$3:$G$66,5,FALSE)),0,VLOOKUP($A52,データ貼付けシート!$C$3:$G$66,5,FALSE))</f>
        <v>0</v>
      </c>
    </row>
    <row r="53" spans="1:10" x14ac:dyDescent="0.45">
      <c r="A53">
        <v>4390200147</v>
      </c>
      <c r="C53" s="32">
        <v>10</v>
      </c>
      <c r="D53" t="s">
        <v>112</v>
      </c>
      <c r="E53" t="s">
        <v>230</v>
      </c>
      <c r="F53" t="s">
        <v>172</v>
      </c>
      <c r="G53" t="s">
        <v>105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12</v>
      </c>
    </row>
    <row r="54" spans="1:10" x14ac:dyDescent="0.45">
      <c r="A54">
        <v>4390200204</v>
      </c>
      <c r="C54" s="32">
        <v>11</v>
      </c>
      <c r="D54" t="s">
        <v>113</v>
      </c>
      <c r="E54" t="s">
        <v>231</v>
      </c>
      <c r="F54" t="s">
        <v>173</v>
      </c>
      <c r="G54" t="s">
        <v>67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10</v>
      </c>
    </row>
    <row r="55" spans="1:10" x14ac:dyDescent="0.45">
      <c r="A55">
        <v>4390200253</v>
      </c>
      <c r="C55" s="32">
        <v>12</v>
      </c>
      <c r="D55" t="s">
        <v>114</v>
      </c>
      <c r="E55" t="s">
        <v>232</v>
      </c>
      <c r="F55" t="s">
        <v>174</v>
      </c>
      <c r="G55" t="s">
        <v>115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</v>
      </c>
    </row>
    <row r="56" spans="1:10" x14ac:dyDescent="0.45">
      <c r="A56">
        <v>4390200238</v>
      </c>
      <c r="C56" s="32">
        <v>13</v>
      </c>
      <c r="D56" t="s">
        <v>175</v>
      </c>
      <c r="E56" t="s">
        <v>233</v>
      </c>
      <c r="F56" t="s">
        <v>176</v>
      </c>
      <c r="G56" t="s">
        <v>116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11</v>
      </c>
    </row>
    <row r="57" spans="1:10" x14ac:dyDescent="0.45">
      <c r="A57">
        <v>4390200584</v>
      </c>
      <c r="C57" s="32">
        <v>14</v>
      </c>
      <c r="D57" t="s">
        <v>117</v>
      </c>
      <c r="E57" t="s">
        <v>234</v>
      </c>
      <c r="F57" t="s">
        <v>177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8</v>
      </c>
      <c r="J57">
        <f>IF(ISERROR(VLOOKUP($A57,データ貼付けシート!$C$3:$G$66,5,FALSE)),0,VLOOKUP($A57,データ貼付けシート!$C$3:$G$66,5,FALSE))</f>
        <v>4</v>
      </c>
    </row>
    <row r="58" spans="1:10" x14ac:dyDescent="0.45">
      <c r="A58">
        <v>4390200220</v>
      </c>
      <c r="C58" s="32">
        <v>15</v>
      </c>
      <c r="D58" t="s">
        <v>119</v>
      </c>
      <c r="E58" t="s">
        <v>235</v>
      </c>
      <c r="F58" t="s">
        <v>178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2</v>
      </c>
    </row>
    <row r="59" spans="1:10" x14ac:dyDescent="0.45">
      <c r="A59">
        <v>4390200592</v>
      </c>
      <c r="C59" s="32">
        <v>16</v>
      </c>
      <c r="D59" t="s">
        <v>121</v>
      </c>
      <c r="E59" t="s">
        <v>236</v>
      </c>
      <c r="F59" t="s">
        <v>179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3</v>
      </c>
    </row>
    <row r="60" spans="1:10" x14ac:dyDescent="0.45">
      <c r="A60">
        <v>4390200410</v>
      </c>
      <c r="C60" s="32">
        <v>17</v>
      </c>
      <c r="D60" t="s">
        <v>123</v>
      </c>
      <c r="E60" t="s">
        <v>124</v>
      </c>
      <c r="F60" t="s">
        <v>180</v>
      </c>
      <c r="G60" t="s">
        <v>122</v>
      </c>
      <c r="H60" s="31">
        <v>9</v>
      </c>
      <c r="I60">
        <f>IF(ISERROR(VLOOKUP($A60,データ貼付けシート!$C$3:$G$66,4,FALSE)),0,VLOOKUP($A60,データ貼付けシート!$C$3:$G$66,4,FALSE))</f>
        <v>9</v>
      </c>
      <c r="J60">
        <f>IF(ISERROR(VLOOKUP($A60,データ貼付けシート!$C$3:$G$66,5,FALSE)),0,VLOOKUP($A60,データ貼付けシート!$C$3:$G$66,5,FALSE))</f>
        <v>3</v>
      </c>
    </row>
    <row r="61" spans="1:10" x14ac:dyDescent="0.45">
      <c r="A61">
        <v>4390200519</v>
      </c>
      <c r="C61" s="32">
        <v>18</v>
      </c>
      <c r="D61" t="s">
        <v>258</v>
      </c>
      <c r="E61" t="s">
        <v>259</v>
      </c>
      <c r="F61" t="s">
        <v>260</v>
      </c>
      <c r="G61" t="s">
        <v>261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5</v>
      </c>
    </row>
    <row r="62" spans="1:10" x14ac:dyDescent="0.45">
      <c r="C62" s="30" t="s">
        <v>125</v>
      </c>
      <c r="H62" s="31"/>
    </row>
    <row r="63" spans="1:10" x14ac:dyDescent="0.45">
      <c r="C63" s="30" t="s">
        <v>181</v>
      </c>
      <c r="H63" s="31"/>
    </row>
    <row r="64" spans="1:10" x14ac:dyDescent="0.45">
      <c r="A64">
        <v>4390200022</v>
      </c>
      <c r="C64" s="32">
        <v>1</v>
      </c>
      <c r="D64" t="s">
        <v>182</v>
      </c>
      <c r="E64" t="s">
        <v>237</v>
      </c>
      <c r="F64" t="s">
        <v>126</v>
      </c>
      <c r="G64" t="s">
        <v>127</v>
      </c>
      <c r="H64" s="31" t="s">
        <v>268</v>
      </c>
      <c r="I64">
        <f>IF(ISERROR(VLOOKUP($A64,データ貼付けシート!$C$3:$G$66,3,FALSE)),0,VLOOKUP($A64,データ貼付けシート!$C$3:$G$66,3,FALSE))</f>
        <v>23</v>
      </c>
    </row>
    <row r="65" spans="1:9" x14ac:dyDescent="0.45">
      <c r="A65">
        <v>4390200048</v>
      </c>
      <c r="C65" s="32">
        <v>2</v>
      </c>
      <c r="D65" t="s">
        <v>128</v>
      </c>
      <c r="E65" t="s">
        <v>238</v>
      </c>
      <c r="F65" t="s">
        <v>129</v>
      </c>
      <c r="G65" t="s">
        <v>130</v>
      </c>
      <c r="H65" s="31" t="s">
        <v>269</v>
      </c>
      <c r="I65">
        <f>IF(ISERROR(VLOOKUP($A65,データ貼付けシート!$C$3:$G$66,3,FALSE)),0,VLOOKUP($A65,データ貼付けシート!$C$3:$G$66,3,FALSE))</f>
        <v>25</v>
      </c>
    </row>
    <row r="66" spans="1:9" x14ac:dyDescent="0.45">
      <c r="A66">
        <v>4390200527</v>
      </c>
      <c r="C66" s="32">
        <v>3</v>
      </c>
      <c r="D66" t="s">
        <v>131</v>
      </c>
      <c r="E66" t="s">
        <v>239</v>
      </c>
      <c r="F66" t="s">
        <v>132</v>
      </c>
      <c r="G66" t="s">
        <v>277</v>
      </c>
      <c r="H66" s="31" t="s">
        <v>270</v>
      </c>
      <c r="I66">
        <f>IF(ISERROR(VLOOKUP($A66,データ貼付けシート!$C$3:$G$66,3,FALSE)),0,VLOOKUP($A66,データ貼付けシート!$C$3:$G$66,3,FALSE))</f>
        <v>18</v>
      </c>
    </row>
    <row r="67" spans="1:9" x14ac:dyDescent="0.45">
      <c r="A67">
        <v>4390200071</v>
      </c>
      <c r="C67" s="32">
        <v>4</v>
      </c>
      <c r="D67" t="s">
        <v>133</v>
      </c>
      <c r="E67" t="s">
        <v>134</v>
      </c>
      <c r="F67" t="s">
        <v>135</v>
      </c>
      <c r="G67" t="s">
        <v>48</v>
      </c>
      <c r="H67" s="31" t="s">
        <v>268</v>
      </c>
      <c r="I67">
        <f>IF(ISERROR(VLOOKUP($A67,データ貼付けシート!$C$3:$G$66,3,FALSE)),0,VLOOKUP($A67,データ貼付けシート!$C$3:$G$66,3,FALSE))</f>
        <v>26</v>
      </c>
    </row>
    <row r="68" spans="1:9" x14ac:dyDescent="0.45">
      <c r="A68">
        <v>4390200105</v>
      </c>
      <c r="C68" s="32">
        <v>5</v>
      </c>
      <c r="D68" t="s">
        <v>183</v>
      </c>
      <c r="E68" t="s">
        <v>240</v>
      </c>
      <c r="F68" t="s">
        <v>136</v>
      </c>
      <c r="G68" t="s">
        <v>137</v>
      </c>
      <c r="H68" s="31" t="s">
        <v>271</v>
      </c>
      <c r="I68">
        <f>IF(ISERROR(VLOOKUP($A68,データ貼付けシート!$C$3:$G$66,3,FALSE)),0,VLOOKUP($A68,データ貼付けシート!$C$3:$G$66,3,FALSE))</f>
        <v>28</v>
      </c>
    </row>
    <row r="69" spans="1:9" x14ac:dyDescent="0.45">
      <c r="A69">
        <v>4390200113</v>
      </c>
      <c r="C69" s="32">
        <v>6</v>
      </c>
      <c r="D69" t="s">
        <v>138</v>
      </c>
      <c r="E69" t="s">
        <v>241</v>
      </c>
      <c r="F69" t="s">
        <v>139</v>
      </c>
      <c r="G69" t="s">
        <v>67</v>
      </c>
      <c r="H69" s="31" t="s">
        <v>272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4390200121</v>
      </c>
      <c r="C70" s="32">
        <v>7</v>
      </c>
      <c r="D70" t="s">
        <v>140</v>
      </c>
      <c r="E70" t="s">
        <v>242</v>
      </c>
      <c r="F70" t="s">
        <v>141</v>
      </c>
      <c r="G70" t="s">
        <v>103</v>
      </c>
      <c r="H70" s="31" t="s">
        <v>272</v>
      </c>
      <c r="I70">
        <f>IF(ISERROR(VLOOKUP($A70,データ貼付けシート!$C$3:$G$66,3,FALSE)),0,VLOOKUP($A70,データ貼付けシート!$C$3:$G$66,3,FALSE))</f>
        <v>27</v>
      </c>
    </row>
    <row r="71" spans="1:9" x14ac:dyDescent="0.45">
      <c r="A71">
        <v>4390200485</v>
      </c>
      <c r="C71" s="32">
        <v>8</v>
      </c>
      <c r="D71" t="s">
        <v>142</v>
      </c>
      <c r="E71" t="s">
        <v>243</v>
      </c>
      <c r="F71" t="s">
        <v>143</v>
      </c>
      <c r="G71" t="s">
        <v>184</v>
      </c>
      <c r="H71" s="31" t="s">
        <v>273</v>
      </c>
      <c r="I71">
        <f>IF(ISERROR(VLOOKUP($A71,データ貼付けシート!$C$3:$G$66,3,FALSE)),0,VLOOKUP($A71,データ貼付けシート!$C$3:$G$66,3,FALSE))</f>
        <v>0</v>
      </c>
    </row>
    <row r="72" spans="1:9" x14ac:dyDescent="0.45">
      <c r="A72">
        <v>4390200493</v>
      </c>
      <c r="C72" s="32">
        <v>9</v>
      </c>
      <c r="D72" t="s">
        <v>144</v>
      </c>
      <c r="E72" t="s">
        <v>145</v>
      </c>
      <c r="F72" t="s">
        <v>185</v>
      </c>
      <c r="G72" t="s">
        <v>137</v>
      </c>
      <c r="H72" s="31" t="s">
        <v>274</v>
      </c>
      <c r="I72">
        <f>IF(ISERROR(VLOOKUP($A72,データ貼付けシート!$C$3:$G$66,3,FALSE)),0,VLOOKUP($A72,データ貼付けシート!$C$3:$G$66,3,FALSE))</f>
        <v>28</v>
      </c>
    </row>
    <row r="73" spans="1:9" x14ac:dyDescent="0.45">
      <c r="C73" s="30" t="s">
        <v>146</v>
      </c>
      <c r="H73" s="31"/>
    </row>
    <row r="74" spans="1:9" x14ac:dyDescent="0.45">
      <c r="C74" s="30" t="s">
        <v>186</v>
      </c>
      <c r="H74" s="31"/>
    </row>
    <row r="75" spans="1:9" x14ac:dyDescent="0.45">
      <c r="A75">
        <v>4390200295</v>
      </c>
      <c r="C75" s="32">
        <v>1</v>
      </c>
      <c r="D75" t="s">
        <v>147</v>
      </c>
      <c r="E75" t="s">
        <v>244</v>
      </c>
      <c r="F75" t="s">
        <v>187</v>
      </c>
      <c r="G75" t="s">
        <v>99</v>
      </c>
      <c r="H75" s="31" t="s">
        <v>275</v>
      </c>
      <c r="I75">
        <f>IF(ISERROR(VLOOKUP($A75,データ貼付けシート!$C$3:$G$66,3,FALSE)),0,VLOOKUP($A75,データ貼付けシート!$C$3:$G$66,3,FALSE))</f>
        <v>24</v>
      </c>
    </row>
    <row r="76" spans="1:9" x14ac:dyDescent="0.45">
      <c r="A76">
        <v>4390200501</v>
      </c>
      <c r="C76" s="33">
        <v>2</v>
      </c>
      <c r="D76" s="34" t="s">
        <v>148</v>
      </c>
      <c r="E76" s="34" t="s">
        <v>245</v>
      </c>
      <c r="F76" s="34" t="s">
        <v>188</v>
      </c>
      <c r="G76" s="34" t="s">
        <v>149</v>
      </c>
      <c r="H76" s="35" t="s">
        <v>276</v>
      </c>
      <c r="I76">
        <f>IF(ISERROR(VLOOKUP($A76,データ貼付けシート!$C$3:$G$66,3,FALSE)),0,VLOOKUP($A76,データ貼付けシート!$C$3:$G$66,3,FALSE))</f>
        <v>26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2026-04-07T06:41:38Z</dcterms:modified>
</cp:coreProperties>
</file>