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2208013\Desktop\"/>
    </mc:Choice>
  </mc:AlternateContent>
  <bookViews>
    <workbookView xWindow="0" yWindow="0" windowWidth="28800" windowHeight="12315" tabRatio="824" firstSheet="1" activeTab="1"/>
  </bookViews>
  <sheets>
    <sheet name="かがみ" sheetId="36" state="hidden" r:id="rId1"/>
    <sheet name="防疫計画" sheetId="56" r:id="rId2"/>
  </sheets>
  <externalReferences>
    <externalReference r:id="rId3"/>
    <externalReference r:id="rId4"/>
  </externalReferences>
  <definedNames>
    <definedName name="___key1" hidden="1">#REF!</definedName>
    <definedName name="___key2" hidden="1">#REF!</definedName>
    <definedName name="__key1" hidden="1">#REF!</definedName>
    <definedName name="__key2" hidden="1">#REF!</definedName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aaa" hidden="1">#REF!</definedName>
    <definedName name="aaaa" hidden="1">#REF!</definedName>
    <definedName name="adad" hidden="1">#REF!</definedName>
    <definedName name="afaf" hidden="1">#REF!</definedName>
    <definedName name="asas" hidden="1">#REF!</definedName>
    <definedName name="awaw" hidden="1">#REF!</definedName>
    <definedName name="bbbb" hidden="1">#REF!</definedName>
    <definedName name="eeee" hidden="1">#REF!</definedName>
    <definedName name="k" hidden="1">#REF!</definedName>
    <definedName name="kkkk" hidden="1">#REF!</definedName>
    <definedName name="llll" hidden="1">#REF!</definedName>
    <definedName name="oiuy" hidden="1">#REF!</definedName>
    <definedName name="ooooo" hidden="1">#REF!</definedName>
    <definedName name="q" hidden="1">'[1]申請書１ '!#REF!</definedName>
    <definedName name="qqqq" hidden="1">#REF!</definedName>
    <definedName name="sort" hidden="1">#REF!</definedName>
    <definedName name="おおおお" hidden="1">#REF!</definedName>
    <definedName name="ふん尿容積重">[2]発酵舎完!$AE$117</definedName>
    <definedName name="既存乾燥舎計算面積">[2]発酵舎完!$M$346</definedName>
    <definedName name="既存乾燥舎測定面積">[2]発酵舎完!$L$346</definedName>
    <definedName name="既存堆肥舎巾">[2]サウス規模2!$U$30</definedName>
    <definedName name="既存堆肥舎高">[2]サウス規模2!$U$29</definedName>
    <definedName name="既存堆肥舎面積当たり頭数">[2]サウス規模2!$O$333</definedName>
    <definedName name="既存発酵舎計算面積">[2]発酵舎完!$M$345</definedName>
    <definedName name="既存発酵舎堆積高">[2]発酵舎完!$W$29</definedName>
    <definedName name="既存発酵舎副資材量">[2]発酵舎完!$O$255</definedName>
    <definedName name="既存発酵舎面積当たり結果">[2]発酵舎完!$O$345</definedName>
    <definedName name="既存副資材比率容積重">[2]サウス規模2!$AG$279</definedName>
    <definedName name="既存戻し高">[2]サウス規模2!$U$34</definedName>
    <definedName name="既存戻し堆肥置き場計算面積">[2]発酵舎完!$M$347</definedName>
    <definedName name="既存戻し堆肥置き場測定面積">[2]発酵舎完!$L$347</definedName>
    <definedName name="既存戻し堆肥置き場堆積高">[2]発酵舎完!$W$33</definedName>
    <definedName name="既存戻し置き場計算面積">[2]サウス規模2!$M$335</definedName>
    <definedName name="新乾燥舎巾">[2]サウス規模2!$Z$32</definedName>
    <definedName name="新乾燥舎高">[2]サウス規模2!$AA$32</definedName>
    <definedName name="新設乾燥舎計算面積">[2]発酵舎完!$M$343</definedName>
    <definedName name="新設乾燥舎堆積巾">[2]発酵舎完!$AA$31</definedName>
    <definedName name="新設乾燥舎堆積高">[2]発酵舎完!$AB$31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" i="56" l="1"/>
  <c r="F14" i="56"/>
  <c r="M16" i="56"/>
  <c r="C28" i="56" s="1"/>
  <c r="I28" i="56" s="1"/>
  <c r="E59" i="56" s="1"/>
  <c r="F18" i="56"/>
  <c r="F20" i="56"/>
  <c r="F24" i="56" s="1"/>
  <c r="E58" i="56" s="1"/>
  <c r="C22" i="56"/>
  <c r="L25" i="56"/>
  <c r="F38" i="56" s="1"/>
  <c r="D30" i="56"/>
  <c r="H30" i="56" s="1"/>
  <c r="D31" i="56"/>
  <c r="H31" i="56"/>
  <c r="H34" i="56"/>
  <c r="J34" i="56" s="1"/>
  <c r="L44" i="56"/>
  <c r="L45" i="56"/>
  <c r="L46" i="56"/>
  <c r="L47" i="56"/>
  <c r="L48" i="56"/>
  <c r="L49" i="56"/>
  <c r="L50" i="56"/>
  <c r="L51" i="56"/>
  <c r="L52" i="56"/>
  <c r="C53" i="56"/>
  <c r="D53" i="56"/>
  <c r="E53" i="56"/>
  <c r="F53" i="56"/>
  <c r="G53" i="56"/>
  <c r="H53" i="56"/>
  <c r="I53" i="56"/>
  <c r="J53" i="56"/>
  <c r="K53" i="56"/>
  <c r="C38" i="56" l="1"/>
  <c r="H38" i="56" s="1"/>
  <c r="G39" i="56" s="1"/>
  <c r="E62" i="56" s="1"/>
  <c r="J31" i="56"/>
  <c r="L53" i="56"/>
  <c r="E63" i="56" s="1"/>
  <c r="F32" i="56"/>
  <c r="C32" i="56"/>
  <c r="H35" i="56" l="1"/>
  <c r="J35" i="56" s="1"/>
  <c r="J36" i="56" s="1"/>
  <c r="E61" i="56" s="1"/>
  <c r="E60" i="56"/>
</calcChain>
</file>

<file path=xl/sharedStrings.xml><?xml version="1.0" encoding="utf-8"?>
<sst xmlns="http://schemas.openxmlformats.org/spreadsheetml/2006/main" count="116" uniqueCount="84">
  <si>
    <t>年　　月　　日</t>
    <rPh sb="0" eb="1">
      <t>トシ</t>
    </rPh>
    <rPh sb="3" eb="4">
      <t>ツキ</t>
    </rPh>
    <rPh sb="6" eb="7">
      <t>ヒ</t>
    </rPh>
    <phoneticPr fontId="7"/>
  </si>
  <si>
    <t>事業実施主体名</t>
    <rPh sb="0" eb="2">
      <t>ジギョウ</t>
    </rPh>
    <rPh sb="2" eb="4">
      <t>ジッシ</t>
    </rPh>
    <rPh sb="4" eb="6">
      <t>シュタイ</t>
    </rPh>
    <rPh sb="6" eb="7">
      <t>メイ</t>
    </rPh>
    <phoneticPr fontId="7"/>
  </si>
  <si>
    <t>都道府県知事　殿</t>
    <rPh sb="0" eb="4">
      <t>トドウフケン</t>
    </rPh>
    <rPh sb="4" eb="6">
      <t>チジ</t>
    </rPh>
    <rPh sb="7" eb="8">
      <t>ドノ</t>
    </rPh>
    <phoneticPr fontId="7"/>
  </si>
  <si>
    <t>代　表　者　名　　　　印</t>
    <rPh sb="0" eb="1">
      <t>ダイ</t>
    </rPh>
    <rPh sb="2" eb="3">
      <t>オモテ</t>
    </rPh>
    <rPh sb="4" eb="5">
      <t>モノ</t>
    </rPh>
    <rPh sb="6" eb="7">
      <t>メイ</t>
    </rPh>
    <rPh sb="11" eb="12">
      <t>イン</t>
    </rPh>
    <phoneticPr fontId="7"/>
  </si>
  <si>
    <t>番 　　 　　号</t>
    <rPh sb="0" eb="1">
      <t>バン</t>
    </rPh>
    <rPh sb="7" eb="8">
      <t>ゴウ</t>
    </rPh>
    <phoneticPr fontId="7"/>
  </si>
  <si>
    <t>別記様式第１号（第８の１の（１）関係）</t>
    <rPh sb="4" eb="5">
      <t>ダイ</t>
    </rPh>
    <rPh sb="6" eb="7">
      <t>ゴウ</t>
    </rPh>
    <rPh sb="8" eb="9">
      <t>ダイ</t>
    </rPh>
    <rPh sb="16" eb="18">
      <t>カンケイ</t>
    </rPh>
    <phoneticPr fontId="7"/>
  </si>
  <si>
    <t>（注１）関係書類として、事業実施計画書を添付すること。</t>
    <rPh sb="1" eb="2">
      <t>チュウ</t>
    </rPh>
    <rPh sb="4" eb="6">
      <t>カンケイ</t>
    </rPh>
    <rPh sb="6" eb="8">
      <t>ショルイ</t>
    </rPh>
    <rPh sb="12" eb="14">
      <t>ジギョウ</t>
    </rPh>
    <rPh sb="14" eb="16">
      <t>ジッシ</t>
    </rPh>
    <rPh sb="16" eb="18">
      <t>ケイカク</t>
    </rPh>
    <rPh sb="18" eb="19">
      <t>ショ</t>
    </rPh>
    <rPh sb="20" eb="22">
      <t>テンプ</t>
    </rPh>
    <phoneticPr fontId="7"/>
  </si>
  <si>
    <t>（注２）</t>
    <phoneticPr fontId="7"/>
  </si>
  <si>
    <t>　畜産・酪農収益力強化総合対策基金等事業実施要領（平成２８年１月２０日付け２７生畜第１６２１号農林水産省生産局長通知）別紙１の第８の１の（１）に基づき、関係書類を添えて（変更）承認を申請します。</t>
    <rPh sb="1" eb="3">
      <t>チクサン</t>
    </rPh>
    <rPh sb="4" eb="6">
      <t>ラクノウ</t>
    </rPh>
    <rPh sb="6" eb="9">
      <t>シュウエキリョク</t>
    </rPh>
    <rPh sb="9" eb="11">
      <t>キョウカ</t>
    </rPh>
    <rPh sb="11" eb="13">
      <t>ソウゴウ</t>
    </rPh>
    <rPh sb="13" eb="15">
      <t>タイサク</t>
    </rPh>
    <rPh sb="15" eb="17">
      <t>キキン</t>
    </rPh>
    <rPh sb="17" eb="18">
      <t>トウ</t>
    </rPh>
    <rPh sb="18" eb="20">
      <t>ジギョウ</t>
    </rPh>
    <rPh sb="20" eb="22">
      <t>ジッシ</t>
    </rPh>
    <rPh sb="22" eb="24">
      <t>ヨウリョウ</t>
    </rPh>
    <rPh sb="25" eb="27">
      <t>ヘイセイ</t>
    </rPh>
    <rPh sb="29" eb="30">
      <t>ネン</t>
    </rPh>
    <rPh sb="31" eb="32">
      <t>ガツ</t>
    </rPh>
    <rPh sb="34" eb="35">
      <t>ニチ</t>
    </rPh>
    <rPh sb="35" eb="36">
      <t>ヅ</t>
    </rPh>
    <rPh sb="39" eb="40">
      <t>ナマ</t>
    </rPh>
    <rPh sb="40" eb="41">
      <t>チク</t>
    </rPh>
    <rPh sb="41" eb="42">
      <t>ダイ</t>
    </rPh>
    <rPh sb="46" eb="47">
      <t>ゴウ</t>
    </rPh>
    <rPh sb="47" eb="49">
      <t>ノウリン</t>
    </rPh>
    <rPh sb="51" eb="52">
      <t>ショウ</t>
    </rPh>
    <rPh sb="52" eb="54">
      <t>セイサン</t>
    </rPh>
    <rPh sb="54" eb="56">
      <t>キョクチョウ</t>
    </rPh>
    <rPh sb="59" eb="61">
      <t>ベッシ</t>
    </rPh>
    <rPh sb="63" eb="64">
      <t>ダイ</t>
    </rPh>
    <rPh sb="76" eb="78">
      <t>カンケイ</t>
    </rPh>
    <rPh sb="78" eb="80">
      <t>ショルイ</t>
    </rPh>
    <rPh sb="81" eb="82">
      <t>ソ</t>
    </rPh>
    <rPh sb="85" eb="87">
      <t>ヘンコウ</t>
    </rPh>
    <rPh sb="88" eb="90">
      <t>ショウニン</t>
    </rPh>
    <rPh sb="91" eb="93">
      <t>シンセイ</t>
    </rPh>
    <phoneticPr fontId="7"/>
  </si>
  <si>
    <t>肉用牛・酪農重点化枠、国産チーズ振興枠、中山間地域優先枠、輸出拡大優先枠又は環境優先枠に該当する場合には、（※）内にそれぞれ「重点化枠」、「チーズ枠」、「中山間地域優先枠」、「輸出拡大優先枠」又は「環境優先枠」と記載すること。</t>
    <rPh sb="11" eb="13">
      <t>コクサン</t>
    </rPh>
    <rPh sb="16" eb="18">
      <t>シンコウ</t>
    </rPh>
    <rPh sb="18" eb="19">
      <t>ワク</t>
    </rPh>
    <rPh sb="36" eb="37">
      <t>マタ</t>
    </rPh>
    <rPh sb="44" eb="46">
      <t>ガイトウ</t>
    </rPh>
    <rPh sb="48" eb="50">
      <t>バアイ</t>
    </rPh>
    <rPh sb="56" eb="57">
      <t>ナイ</t>
    </rPh>
    <rPh sb="96" eb="97">
      <t>マタ</t>
    </rPh>
    <rPh sb="99" eb="101">
      <t>カンキョウ</t>
    </rPh>
    <rPh sb="101" eb="103">
      <t>ユウセン</t>
    </rPh>
    <rPh sb="103" eb="104">
      <t>ワク</t>
    </rPh>
    <rPh sb="106" eb="108">
      <t>キサイ</t>
    </rPh>
    <phoneticPr fontId="7"/>
  </si>
  <si>
    <t>平成　　年度（西暦　　年度）畜産・酪農収益力強化整備等特別対策事業（施設整備事業）
実施計画の（変更）承認申請について（※）</t>
    <rPh sb="0" eb="2">
      <t>ヘイセイ</t>
    </rPh>
    <rPh sb="4" eb="6">
      <t>ネンド</t>
    </rPh>
    <rPh sb="11" eb="13">
      <t>ネンド</t>
    </rPh>
    <rPh sb="14" eb="16">
      <t>チクサン</t>
    </rPh>
    <rPh sb="17" eb="19">
      <t>ラクノウ</t>
    </rPh>
    <rPh sb="19" eb="22">
      <t>シュウエキリョク</t>
    </rPh>
    <rPh sb="22" eb="24">
      <t>キョウカ</t>
    </rPh>
    <rPh sb="24" eb="26">
      <t>セイビ</t>
    </rPh>
    <rPh sb="26" eb="27">
      <t>ナド</t>
    </rPh>
    <rPh sb="27" eb="29">
      <t>トクベツ</t>
    </rPh>
    <rPh sb="29" eb="31">
      <t>タイサク</t>
    </rPh>
    <rPh sb="31" eb="33">
      <t>ジギョウ</t>
    </rPh>
    <rPh sb="34" eb="36">
      <t>シセツ</t>
    </rPh>
    <rPh sb="36" eb="38">
      <t>セイビ</t>
    </rPh>
    <rPh sb="38" eb="40">
      <t>ジギョウ</t>
    </rPh>
    <rPh sb="42" eb="44">
      <t>ジッシ</t>
    </rPh>
    <rPh sb="44" eb="46">
      <t>ケイカク</t>
    </rPh>
    <rPh sb="51" eb="53">
      <t>ショウニン</t>
    </rPh>
    <rPh sb="53" eb="55">
      <t>シンセイ</t>
    </rPh>
    <phoneticPr fontId="7"/>
  </si>
  <si>
    <t>人</t>
    <rPh sb="0" eb="1">
      <t>ニン</t>
    </rPh>
    <phoneticPr fontId="18"/>
  </si>
  <si>
    <t>（3）必要人員</t>
    <rPh sb="3" eb="7">
      <t>ヒツヨウジンイン</t>
    </rPh>
    <phoneticPr fontId="18"/>
  </si>
  <si>
    <t>kg</t>
    <phoneticPr fontId="18"/>
  </si>
  <si>
    <t>石灰</t>
    <rPh sb="0" eb="2">
      <t>セッカイ</t>
    </rPh>
    <phoneticPr fontId="18"/>
  </si>
  <si>
    <t>m</t>
    <phoneticPr fontId="18"/>
  </si>
  <si>
    <t>ロープ</t>
    <phoneticPr fontId="18"/>
  </si>
  <si>
    <t>本</t>
    <rPh sb="0" eb="1">
      <t>ホン</t>
    </rPh>
    <phoneticPr fontId="18"/>
  </si>
  <si>
    <t>杭</t>
    <rPh sb="0" eb="1">
      <t>クイ</t>
    </rPh>
    <phoneticPr fontId="18"/>
  </si>
  <si>
    <t>枚</t>
    <rPh sb="0" eb="1">
      <t>マイ</t>
    </rPh>
    <phoneticPr fontId="18"/>
  </si>
  <si>
    <t>ブルーシート（10m×15m）</t>
    <phoneticPr fontId="18"/>
  </si>
  <si>
    <t>（2）必要資材</t>
    <rPh sb="3" eb="7">
      <t>ヒツヨウシザイ</t>
    </rPh>
    <phoneticPr fontId="18"/>
  </si>
  <si>
    <t>㎡</t>
    <phoneticPr fontId="18"/>
  </si>
  <si>
    <t>（1）必要埋却地面積</t>
    <rPh sb="3" eb="5">
      <t>ヒツヨウ</t>
    </rPh>
    <rPh sb="5" eb="7">
      <t>マイキャク</t>
    </rPh>
    <rPh sb="7" eb="8">
      <t>チ</t>
    </rPh>
    <rPh sb="8" eb="10">
      <t>メンセキ</t>
    </rPh>
    <phoneticPr fontId="18"/>
  </si>
  <si>
    <t>5　まとめ</t>
    <phoneticPr fontId="18"/>
  </si>
  <si>
    <t>※人数は延べ数</t>
    <rPh sb="1" eb="3">
      <t>ニンズウ</t>
    </rPh>
    <rPh sb="4" eb="5">
      <t>ノ</t>
    </rPh>
    <rPh sb="6" eb="7">
      <t>スウ</t>
    </rPh>
    <phoneticPr fontId="18"/>
  </si>
  <si>
    <t>※県防疫マニュアルより（4,000頭規模の場合）</t>
    <rPh sb="1" eb="4">
      <t>ケンボウエキ</t>
    </rPh>
    <rPh sb="17" eb="18">
      <t>トウ</t>
    </rPh>
    <rPh sb="18" eb="20">
      <t>キボ</t>
    </rPh>
    <rPh sb="21" eb="23">
      <t>バアイ</t>
    </rPh>
    <phoneticPr fontId="18"/>
  </si>
  <si>
    <t>計</t>
    <rPh sb="0" eb="1">
      <t>ケイ</t>
    </rPh>
    <phoneticPr fontId="18"/>
  </si>
  <si>
    <t>畜舎清掃消毒班</t>
    <rPh sb="0" eb="2">
      <t>チクシャ</t>
    </rPh>
    <rPh sb="2" eb="4">
      <t>セイソウ</t>
    </rPh>
    <rPh sb="4" eb="6">
      <t>ショウドク</t>
    </rPh>
    <rPh sb="6" eb="7">
      <t>ハン</t>
    </rPh>
    <phoneticPr fontId="18"/>
  </si>
  <si>
    <t>埋却班</t>
    <rPh sb="0" eb="2">
      <t>マイキャク</t>
    </rPh>
    <rPh sb="2" eb="3">
      <t>ハン</t>
    </rPh>
    <phoneticPr fontId="18"/>
  </si>
  <si>
    <t>搬出班</t>
    <rPh sb="0" eb="2">
      <t>ハンシュツ</t>
    </rPh>
    <rPh sb="2" eb="3">
      <t>ハン</t>
    </rPh>
    <phoneticPr fontId="18"/>
  </si>
  <si>
    <t>殺処分（電気）班</t>
    <rPh sb="0" eb="3">
      <t>サツショブン</t>
    </rPh>
    <rPh sb="4" eb="6">
      <t>デンキ</t>
    </rPh>
    <rPh sb="7" eb="8">
      <t>ハン</t>
    </rPh>
    <phoneticPr fontId="18"/>
  </si>
  <si>
    <t>殺処分（ガス）班</t>
    <rPh sb="0" eb="3">
      <t>サツショブン</t>
    </rPh>
    <rPh sb="7" eb="8">
      <t>ハン</t>
    </rPh>
    <phoneticPr fontId="18"/>
  </si>
  <si>
    <t>評価班</t>
    <rPh sb="0" eb="3">
      <t>ヒョウカハン</t>
    </rPh>
    <phoneticPr fontId="18"/>
  </si>
  <si>
    <t>農場防疫補佐</t>
    <rPh sb="0" eb="6">
      <t>ノウジョウボウエキホサ</t>
    </rPh>
    <phoneticPr fontId="18"/>
  </si>
  <si>
    <t>連絡補助員</t>
    <rPh sb="0" eb="5">
      <t>レンラクホジョイン</t>
    </rPh>
    <phoneticPr fontId="18"/>
  </si>
  <si>
    <t>現場責任者</t>
    <rPh sb="0" eb="2">
      <t>ゲンバ</t>
    </rPh>
    <rPh sb="2" eb="5">
      <t>セキニンシャ</t>
    </rPh>
    <phoneticPr fontId="18"/>
  </si>
  <si>
    <t>64～72時間</t>
    <rPh sb="5" eb="7">
      <t>ジカン</t>
    </rPh>
    <phoneticPr fontId="18"/>
  </si>
  <si>
    <t>56～64時間</t>
    <rPh sb="5" eb="7">
      <t>ジカン</t>
    </rPh>
    <phoneticPr fontId="18"/>
  </si>
  <si>
    <t>48～56時間</t>
    <rPh sb="5" eb="7">
      <t>ジカン</t>
    </rPh>
    <phoneticPr fontId="18"/>
  </si>
  <si>
    <t>40～48時間</t>
    <phoneticPr fontId="18"/>
  </si>
  <si>
    <t>32～40時間</t>
    <rPh sb="5" eb="7">
      <t>ジカン</t>
    </rPh>
    <phoneticPr fontId="18"/>
  </si>
  <si>
    <t>24～32時間</t>
    <rPh sb="5" eb="7">
      <t>ジカン</t>
    </rPh>
    <phoneticPr fontId="18"/>
  </si>
  <si>
    <t>16～24時間</t>
    <rPh sb="5" eb="7">
      <t>ジカン</t>
    </rPh>
    <phoneticPr fontId="18"/>
  </si>
  <si>
    <t>8～16時間</t>
    <rPh sb="4" eb="6">
      <t>ジカン</t>
    </rPh>
    <phoneticPr fontId="18"/>
  </si>
  <si>
    <t>0～8時間</t>
    <rPh sb="3" eb="5">
      <t>ジカン</t>
    </rPh>
    <phoneticPr fontId="18"/>
  </si>
  <si>
    <t>4　防疫作業員（現地作業のみ）及び作業スケジュール</t>
    <rPh sb="2" eb="4">
      <t>ボウエキ</t>
    </rPh>
    <rPh sb="4" eb="7">
      <t>サギョウイン</t>
    </rPh>
    <rPh sb="8" eb="10">
      <t>ゲンチ</t>
    </rPh>
    <rPh sb="10" eb="12">
      <t>サギョウ</t>
    </rPh>
    <rPh sb="15" eb="16">
      <t>オヨ</t>
    </rPh>
    <rPh sb="17" eb="19">
      <t>サギョウ</t>
    </rPh>
    <phoneticPr fontId="18"/>
  </si>
  <si>
    <t>kg必要として</t>
    <rPh sb="2" eb="4">
      <t>ヒツヨウ</t>
    </rPh>
    <phoneticPr fontId="18"/>
  </si>
  <si>
    <t>1mあたり</t>
    <phoneticPr fontId="18"/>
  </si>
  <si>
    <t>＝</t>
    <phoneticPr fontId="18"/>
  </si>
  <si>
    <t>×</t>
    <phoneticPr fontId="18"/>
  </si>
  <si>
    <t>（4）石灰</t>
    <rPh sb="3" eb="5">
      <t>セッカイ</t>
    </rPh>
    <phoneticPr fontId="18"/>
  </si>
  <si>
    <t>合計</t>
    <rPh sb="0" eb="2">
      <t>ゴウケイ</t>
    </rPh>
    <phoneticPr fontId="18"/>
  </si>
  <si>
    <t>シート固定用</t>
    <rPh sb="3" eb="6">
      <t>コテイヨウ</t>
    </rPh>
    <phoneticPr fontId="18"/>
  </si>
  <si>
    <t>家畜埋却用</t>
    <rPh sb="0" eb="2">
      <t>カチク</t>
    </rPh>
    <rPh sb="2" eb="4">
      <t>マイキャク</t>
    </rPh>
    <rPh sb="4" eb="5">
      <t>ヨウ</t>
    </rPh>
    <phoneticPr fontId="18"/>
  </si>
  <si>
    <t>（3）ロープ</t>
    <phoneticPr fontId="18"/>
  </si>
  <si>
    <t>セット作溝するため</t>
    <rPh sb="3" eb="5">
      <t>サクミゾ</t>
    </rPh>
    <phoneticPr fontId="18"/>
  </si>
  <si>
    <t>小計</t>
    <rPh sb="0" eb="2">
      <t>ショウケイ</t>
    </rPh>
    <phoneticPr fontId="18"/>
  </si>
  <si>
    <t>m間隔</t>
    <rPh sb="1" eb="3">
      <t>カンカク</t>
    </rPh>
    <phoneticPr fontId="18"/>
  </si>
  <si>
    <t>横</t>
    <rPh sb="0" eb="1">
      <t>ヨコ</t>
    </rPh>
    <phoneticPr fontId="18"/>
  </si>
  <si>
    <t>縦</t>
    <rPh sb="0" eb="1">
      <t>タテ</t>
    </rPh>
    <phoneticPr fontId="18"/>
  </si>
  <si>
    <t>（2）杭</t>
    <rPh sb="3" eb="4">
      <t>クイ</t>
    </rPh>
    <phoneticPr fontId="18"/>
  </si>
  <si>
    <t>÷</t>
    <phoneticPr fontId="18"/>
  </si>
  <si>
    <t>（1）ブルーシート</t>
    <phoneticPr fontId="18"/>
  </si>
  <si>
    <t>3　必要資材</t>
    <rPh sb="2" eb="6">
      <t>ヒツヨウシザイ</t>
    </rPh>
    <phoneticPr fontId="18"/>
  </si>
  <si>
    <t>（4）合計必要面積</t>
    <rPh sb="3" eb="5">
      <t>ゴウケイ</t>
    </rPh>
    <rPh sb="5" eb="9">
      <t>ヒツヨウメンセキ</t>
    </rPh>
    <phoneticPr fontId="18"/>
  </si>
  <si>
    <t>セット準備することから</t>
    <rPh sb="3" eb="5">
      <t>ジュンビ</t>
    </rPh>
    <phoneticPr fontId="18"/>
  </si>
  <si>
    <t>これを</t>
    <phoneticPr fontId="18"/>
  </si>
  <si>
    <t>…県防疫マニュアルより</t>
    <rPh sb="1" eb="2">
      <t>ケン</t>
    </rPh>
    <rPh sb="2" eb="4">
      <t>ボウエキ</t>
    </rPh>
    <phoneticPr fontId="18"/>
  </si>
  <si>
    <t>（3）作業スペース等を含めた必要面積</t>
    <rPh sb="3" eb="5">
      <t>サギョウ</t>
    </rPh>
    <rPh sb="9" eb="10">
      <t>トウ</t>
    </rPh>
    <rPh sb="11" eb="12">
      <t>フク</t>
    </rPh>
    <rPh sb="14" eb="18">
      <t>ヒツヨウメンセキ</t>
    </rPh>
    <phoneticPr fontId="18"/>
  </si>
  <si>
    <t>（3）埋却溝面積</t>
    <rPh sb="3" eb="6">
      <t>マイキャクミゾ</t>
    </rPh>
    <rPh sb="6" eb="8">
      <t>メンセキ</t>
    </rPh>
    <phoneticPr fontId="18"/>
  </si>
  <si>
    <t>（2）埋却溝幅</t>
    <rPh sb="3" eb="5">
      <t>マイキャク</t>
    </rPh>
    <rPh sb="5" eb="6">
      <t>ミゾ</t>
    </rPh>
    <rPh sb="6" eb="7">
      <t>ハバ</t>
    </rPh>
    <phoneticPr fontId="18"/>
  </si>
  <si>
    <t>（2）埋却溝数</t>
    <rPh sb="3" eb="5">
      <t>マイキャク</t>
    </rPh>
    <rPh sb="5" eb="6">
      <t>ミゾ</t>
    </rPh>
    <rPh sb="6" eb="7">
      <t>スウ</t>
    </rPh>
    <phoneticPr fontId="18"/>
  </si>
  <si>
    <t>（1）埋却溝長さ</t>
    <rPh sb="3" eb="6">
      <t>マイキャクミゾ</t>
    </rPh>
    <rPh sb="6" eb="7">
      <t>ナガ</t>
    </rPh>
    <phoneticPr fontId="18"/>
  </si>
  <si>
    <t>2　必要埋却地</t>
    <rPh sb="2" eb="7">
      <t>ヒツヨウマイキャクチ</t>
    </rPh>
    <phoneticPr fontId="18"/>
  </si>
  <si>
    <t>セット想定する。</t>
    <phoneticPr fontId="18"/>
  </si>
  <si>
    <t>本並行させた埋却地を</t>
    <rPh sb="0" eb="3">
      <t>ホンヘイコウ</t>
    </rPh>
    <rPh sb="6" eb="9">
      <t>マイキャクチ</t>
    </rPh>
    <phoneticPr fontId="18"/>
  </si>
  <si>
    <t>埋却溝を</t>
    <rPh sb="0" eb="3">
      <t>マイキャクミゾ</t>
    </rPh>
    <phoneticPr fontId="18"/>
  </si>
  <si>
    <t>埋却地の形状を考慮し、30mの埋却溝あたり504頭の埋却が可能（県防疫マニュアル）であることから、</t>
    <rPh sb="0" eb="3">
      <t>マイキャクチ</t>
    </rPh>
    <rPh sb="4" eb="6">
      <t>ケイジョウ</t>
    </rPh>
    <rPh sb="7" eb="9">
      <t>コウリョ</t>
    </rPh>
    <rPh sb="15" eb="18">
      <t>マイキャクミゾ</t>
    </rPh>
    <rPh sb="24" eb="25">
      <t>トウ</t>
    </rPh>
    <rPh sb="26" eb="28">
      <t>マイキャク</t>
    </rPh>
    <rPh sb="29" eb="31">
      <t>カノウ</t>
    </rPh>
    <rPh sb="32" eb="35">
      <t>ケンボウエキ</t>
    </rPh>
    <phoneticPr fontId="18"/>
  </si>
  <si>
    <t>頭</t>
    <rPh sb="0" eb="1">
      <t>トウ</t>
    </rPh>
    <phoneticPr fontId="18"/>
  </si>
  <si>
    <t>頭数</t>
    <rPh sb="0" eb="2">
      <t>トウスウ</t>
    </rPh>
    <phoneticPr fontId="18"/>
  </si>
  <si>
    <t>（1）飼養頭数</t>
    <rPh sb="3" eb="7">
      <t>シヨウトウスウ</t>
    </rPh>
    <phoneticPr fontId="18"/>
  </si>
  <si>
    <t>1　基本データ</t>
    <rPh sb="2" eb="4">
      <t>キホン</t>
    </rPh>
    <phoneticPr fontId="18"/>
  </si>
  <si>
    <t>必要埋却地・資材の試算【豚】</t>
    <rPh sb="0" eb="5">
      <t>ヒツヨウマイキャクチ</t>
    </rPh>
    <rPh sb="6" eb="8">
      <t>シザイ</t>
    </rPh>
    <rPh sb="9" eb="11">
      <t>シサン</t>
    </rPh>
    <rPh sb="12" eb="13">
      <t>ブタ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</si>
</sst>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2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2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b/>
      <sz val="11"/>
      <color rgb="FFFF0000"/>
      <name val="ＭＳ Ｐゴシック"/>
      <family val="3"/>
      <charset val="128"/>
    </font>
    <font>
      <sz val="6"/>
      <name val="ＭＳ Ｐゴシック"/>
      <family val="2"/>
      <charset val="128"/>
    </font>
    <font>
      <sz val="20"/>
      <color theme="1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/>
      <diagonal/>
    </border>
  </borders>
  <cellStyleXfs count="26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/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0" fontId="6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2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3" fillId="0" borderId="0">
      <alignment vertical="center"/>
    </xf>
    <xf numFmtId="0" fontId="6" fillId="0" borderId="0"/>
    <xf numFmtId="9" fontId="6" fillId="0" borderId="0" applyFont="0" applyFill="0" applyBorder="0" applyAlignment="0" applyProtection="0"/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6" fillId="0" borderId="0"/>
    <xf numFmtId="0" fontId="1" fillId="0" borderId="0">
      <alignment vertical="center"/>
    </xf>
    <xf numFmtId="0" fontId="16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8" fillId="0" borderId="0" xfId="0" applyFont="1" applyAlignment="1">
      <alignment vertical="top"/>
    </xf>
    <xf numFmtId="0" fontId="11" fillId="0" borderId="0" xfId="0" applyFont="1" applyAlignment="1">
      <alignment vertical="center" wrapText="1"/>
    </xf>
    <xf numFmtId="0" fontId="16" fillId="0" borderId="0" xfId="24">
      <alignment vertical="center"/>
    </xf>
    <xf numFmtId="0" fontId="17" fillId="0" borderId="7" xfId="24" applyFont="1" applyBorder="1">
      <alignment vertical="center"/>
    </xf>
    <xf numFmtId="38" fontId="17" fillId="0" borderId="4" xfId="25" applyFont="1" applyBorder="1">
      <alignment vertical="center"/>
    </xf>
    <xf numFmtId="0" fontId="16" fillId="0" borderId="4" xfId="24" applyBorder="1">
      <alignment vertical="center"/>
    </xf>
    <xf numFmtId="0" fontId="16" fillId="0" borderId="3" xfId="24" applyBorder="1">
      <alignment vertical="center"/>
    </xf>
    <xf numFmtId="0" fontId="17" fillId="0" borderId="10" xfId="24" applyFont="1" applyBorder="1">
      <alignment vertical="center"/>
    </xf>
    <xf numFmtId="38" fontId="17" fillId="0" borderId="0" xfId="24" applyNumberFormat="1" applyFont="1" applyBorder="1">
      <alignment vertical="center"/>
    </xf>
    <xf numFmtId="0" fontId="16" fillId="0" borderId="0" xfId="24" applyBorder="1">
      <alignment vertical="center"/>
    </xf>
    <xf numFmtId="0" fontId="16" fillId="0" borderId="6" xfId="24" applyBorder="1">
      <alignment vertical="center"/>
    </xf>
    <xf numFmtId="0" fontId="17" fillId="0" borderId="0" xfId="24" applyFont="1" applyBorder="1">
      <alignment vertical="center"/>
    </xf>
    <xf numFmtId="0" fontId="17" fillId="0" borderId="9" xfId="24" applyFont="1" applyBorder="1">
      <alignment vertical="center"/>
    </xf>
    <xf numFmtId="38" fontId="17" fillId="0" borderId="5" xfId="24" applyNumberFormat="1" applyFont="1" applyBorder="1">
      <alignment vertical="center"/>
    </xf>
    <xf numFmtId="0" fontId="16" fillId="0" borderId="5" xfId="24" applyBorder="1">
      <alignment vertical="center"/>
    </xf>
    <xf numFmtId="0" fontId="16" fillId="0" borderId="8" xfId="24" applyBorder="1">
      <alignment vertical="center"/>
    </xf>
    <xf numFmtId="0" fontId="16" fillId="0" borderId="0" xfId="24" applyAlignment="1">
      <alignment horizontal="right" vertical="center"/>
    </xf>
    <xf numFmtId="0" fontId="16" fillId="0" borderId="0" xfId="24" applyFill="1" applyBorder="1">
      <alignment vertical="center"/>
    </xf>
    <xf numFmtId="0" fontId="16" fillId="0" borderId="1" xfId="24" applyFill="1" applyBorder="1">
      <alignment vertical="center"/>
    </xf>
    <xf numFmtId="38" fontId="17" fillId="0" borderId="2" xfId="25" applyFont="1" applyBorder="1">
      <alignment vertical="center"/>
    </xf>
    <xf numFmtId="38" fontId="0" fillId="0" borderId="2" xfId="25" applyFont="1" applyBorder="1">
      <alignment vertical="center"/>
    </xf>
    <xf numFmtId="0" fontId="16" fillId="0" borderId="2" xfId="24" applyBorder="1" applyAlignment="1">
      <alignment horizontal="center" vertical="center"/>
    </xf>
    <xf numFmtId="0" fontId="16" fillId="0" borderId="2" xfId="24" applyBorder="1">
      <alignment vertical="center"/>
    </xf>
    <xf numFmtId="38" fontId="0" fillId="0" borderId="2" xfId="25" applyFont="1" applyBorder="1" applyAlignment="1">
      <alignment vertical="center"/>
    </xf>
    <xf numFmtId="38" fontId="17" fillId="0" borderId="0" xfId="25" applyFont="1">
      <alignment vertical="center"/>
    </xf>
    <xf numFmtId="0" fontId="16" fillId="2" borderId="0" xfId="24" applyFill="1">
      <alignment vertical="center"/>
    </xf>
    <xf numFmtId="38" fontId="16" fillId="0" borderId="0" xfId="24" applyNumberFormat="1">
      <alignment vertical="center"/>
    </xf>
    <xf numFmtId="0" fontId="16" fillId="0" borderId="0" xfId="24" applyAlignment="1">
      <alignment horizontal="left" vertical="center"/>
    </xf>
    <xf numFmtId="38" fontId="0" fillId="0" borderId="0" xfId="25" applyFont="1">
      <alignment vertical="center"/>
    </xf>
    <xf numFmtId="0" fontId="17" fillId="0" borderId="0" xfId="24" applyFont="1">
      <alignment vertical="center"/>
    </xf>
    <xf numFmtId="0" fontId="19" fillId="0" borderId="0" xfId="24" applyFont="1" applyFill="1">
      <alignment vertical="center"/>
    </xf>
    <xf numFmtId="0" fontId="19" fillId="0" borderId="0" xfId="24" applyFont="1" applyAlignment="1">
      <alignment horizontal="right" vertical="center"/>
    </xf>
    <xf numFmtId="38" fontId="0" fillId="2" borderId="0" xfId="25" applyFont="1" applyFill="1">
      <alignment vertical="center"/>
    </xf>
    <xf numFmtId="0" fontId="16" fillId="0" borderId="0" xfId="24" applyFill="1">
      <alignment vertical="center"/>
    </xf>
    <xf numFmtId="38" fontId="0" fillId="0" borderId="0" xfId="25" applyFont="1" applyFill="1">
      <alignment vertical="center"/>
    </xf>
    <xf numFmtId="38" fontId="16" fillId="0" borderId="0" xfId="24" applyNumberFormat="1" applyFill="1" applyAlignment="1">
      <alignment horizontal="righ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</cellXfs>
  <cellStyles count="26">
    <cellStyle name="パーセント 2" xfId="17"/>
    <cellStyle name="桁区切り 2" xfId="3"/>
    <cellStyle name="桁区切り 2 2" xfId="21"/>
    <cellStyle name="桁区切り 3" xfId="11"/>
    <cellStyle name="桁区切り 3 2" xfId="13"/>
    <cellStyle name="桁区切り 4" xfId="1"/>
    <cellStyle name="桁区切り 4 2" xfId="5"/>
    <cellStyle name="桁区切り 5" xfId="19"/>
    <cellStyle name="桁区切り 5 2" xfId="6"/>
    <cellStyle name="桁区切り 6" xfId="25"/>
    <cellStyle name="標準" xfId="0" builtinId="0"/>
    <cellStyle name="標準 10" xfId="12"/>
    <cellStyle name="標準 10 2" xfId="9"/>
    <cellStyle name="標準 11" xfId="24"/>
    <cellStyle name="標準 2" xfId="7"/>
    <cellStyle name="標準 2 2" xfId="8"/>
    <cellStyle name="標準 2 3" xfId="20"/>
    <cellStyle name="標準 3" xfId="10"/>
    <cellStyle name="標準 4" xfId="14"/>
    <cellStyle name="標準 5" xfId="15"/>
    <cellStyle name="標準 5 2" xfId="22"/>
    <cellStyle name="標準 6" xfId="16"/>
    <cellStyle name="標準 7" xfId="18"/>
    <cellStyle name="標準 8" xfId="23"/>
    <cellStyle name="標準 8 2" xfId="4"/>
    <cellStyle name="標準 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125622</xdr:colOff>
      <xdr:row>8</xdr:row>
      <xdr:rowOff>0</xdr:rowOff>
    </xdr:from>
    <xdr:to>
      <xdr:col>16</xdr:col>
      <xdr:colOff>67571</xdr:colOff>
      <xdr:row>8</xdr:row>
      <xdr:rowOff>9525</xdr:rowOff>
    </xdr:to>
    <xdr:sp macro="" textlink="">
      <xdr:nvSpPr>
        <xdr:cNvPr id="2" name="大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33375" y="1571625"/>
          <a:ext cx="2933700" cy="323850"/>
        </a:xfrm>
        <a:prstGeom prst="bracketPair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38100</xdr:colOff>
      <xdr:row>7</xdr:row>
      <xdr:rowOff>19050</xdr:rowOff>
    </xdr:from>
    <xdr:to>
      <xdr:col>11</xdr:col>
      <xdr:colOff>657225</xdr:colOff>
      <xdr:row>23</xdr:row>
      <xdr:rowOff>95250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/>
      </xdr:nvSpPr>
      <xdr:spPr>
        <a:xfrm>
          <a:off x="6134100" y="1174750"/>
          <a:ext cx="1177925" cy="2717800"/>
        </a:xfrm>
        <a:prstGeom prst="rect">
          <a:avLst/>
        </a:prstGeom>
        <a:noFill/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247650</xdr:colOff>
      <xdr:row>8</xdr:row>
      <xdr:rowOff>28575</xdr:rowOff>
    </xdr:from>
    <xdr:to>
      <xdr:col>11</xdr:col>
      <xdr:colOff>447675</xdr:colOff>
      <xdr:row>22</xdr:row>
      <xdr:rowOff>133350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6343650" y="1349375"/>
          <a:ext cx="809625" cy="2416175"/>
        </a:xfrm>
        <a:prstGeom prst="rect">
          <a:avLst/>
        </a:prstGeom>
        <a:noFill/>
        <a:ln w="2857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457200</xdr:colOff>
      <xdr:row>7</xdr:row>
      <xdr:rowOff>9525</xdr:rowOff>
    </xdr:from>
    <xdr:to>
      <xdr:col>11</xdr:col>
      <xdr:colOff>676275</xdr:colOff>
      <xdr:row>8</xdr:row>
      <xdr:rowOff>28575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CxnSpPr/>
      </xdr:nvCxnSpPr>
      <xdr:spPr>
        <a:xfrm flipH="1">
          <a:off x="7162800" y="1165225"/>
          <a:ext cx="149225" cy="184150"/>
        </a:xfrm>
        <a:prstGeom prst="lin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38100</xdr:colOff>
      <xdr:row>7</xdr:row>
      <xdr:rowOff>28575</xdr:rowOff>
    </xdr:from>
    <xdr:to>
      <xdr:col>10</xdr:col>
      <xdr:colOff>266700</xdr:colOff>
      <xdr:row>8</xdr:row>
      <xdr:rowOff>28575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CxnSpPr/>
      </xdr:nvCxnSpPr>
      <xdr:spPr>
        <a:xfrm>
          <a:off x="6134100" y="1184275"/>
          <a:ext cx="228600" cy="165100"/>
        </a:xfrm>
        <a:prstGeom prst="lin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47625</xdr:colOff>
      <xdr:row>22</xdr:row>
      <xdr:rowOff>114300</xdr:rowOff>
    </xdr:from>
    <xdr:to>
      <xdr:col>10</xdr:col>
      <xdr:colOff>257175</xdr:colOff>
      <xdr:row>23</xdr:row>
      <xdr:rowOff>85725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CxnSpPr/>
      </xdr:nvCxnSpPr>
      <xdr:spPr>
        <a:xfrm flipH="1">
          <a:off x="6143625" y="3746500"/>
          <a:ext cx="209550" cy="136525"/>
        </a:xfrm>
        <a:prstGeom prst="lin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428625</xdr:colOff>
      <xdr:row>22</xdr:row>
      <xdr:rowOff>114300</xdr:rowOff>
    </xdr:from>
    <xdr:to>
      <xdr:col>11</xdr:col>
      <xdr:colOff>657225</xdr:colOff>
      <xdr:row>23</xdr:row>
      <xdr:rowOff>114300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CxnSpPr/>
      </xdr:nvCxnSpPr>
      <xdr:spPr>
        <a:xfrm>
          <a:off x="7134225" y="3746500"/>
          <a:ext cx="177800" cy="165100"/>
        </a:xfrm>
        <a:prstGeom prst="lin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19048</xdr:colOff>
      <xdr:row>5</xdr:row>
      <xdr:rowOff>104775</xdr:rowOff>
    </xdr:from>
    <xdr:to>
      <xdr:col>11</xdr:col>
      <xdr:colOff>647699</xdr:colOff>
      <xdr:row>7</xdr:row>
      <xdr:rowOff>1</xdr:rowOff>
    </xdr:to>
    <xdr:sp macro="" textlink="">
      <xdr:nvSpPr>
        <xdr:cNvPr id="8" name="左中かっこ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/>
      </xdr:nvSpPr>
      <xdr:spPr>
        <a:xfrm rot="5400000">
          <a:off x="6602411" y="442912"/>
          <a:ext cx="225426" cy="1200151"/>
        </a:xfrm>
        <a:prstGeom prst="leftBrace">
          <a:avLst>
            <a:gd name="adj1" fmla="val 8333"/>
            <a:gd name="adj2" fmla="val 48551"/>
          </a:avLst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61911</xdr:colOff>
      <xdr:row>7</xdr:row>
      <xdr:rowOff>80962</xdr:rowOff>
    </xdr:from>
    <xdr:to>
      <xdr:col>12</xdr:col>
      <xdr:colOff>295274</xdr:colOff>
      <xdr:row>23</xdr:row>
      <xdr:rowOff>95249</xdr:rowOff>
    </xdr:to>
    <xdr:sp macro="" textlink="">
      <xdr:nvSpPr>
        <xdr:cNvPr id="9" name="左中かっこ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/>
      </xdr:nvSpPr>
      <xdr:spPr>
        <a:xfrm rot="10800000">
          <a:off x="7377111" y="1236662"/>
          <a:ext cx="233363" cy="2655887"/>
        </a:xfrm>
        <a:prstGeom prst="leftBrac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419100</xdr:colOff>
      <xdr:row>13</xdr:row>
      <xdr:rowOff>114300</xdr:rowOff>
    </xdr:from>
    <xdr:to>
      <xdr:col>11</xdr:col>
      <xdr:colOff>352425</xdr:colOff>
      <xdr:row>15</xdr:row>
      <xdr:rowOff>95250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6515100" y="2260600"/>
          <a:ext cx="542925" cy="311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埋却溝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n\K\15\&#32210;&#26041;\&#29983;&#29987;&#25391;&#33288;&#32207;&#21512;&#23550;&#31574;&#20107;&#26989;\&#35336;&#30011;&#26360;\&#33738;&#27744;&#24066;\&#26408;&#24237;&#39164;&#26009;&#32068;&#2151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00_28&#24180;&#24230;\01_28&#24180;&#12463;&#12521;&#12473;&#12479;&#12540;\160315_&#20491;&#21029;&#35336;&#30011;&#26360;&#12392;&#12426;&#12354;&#12360;&#12378;&#12362;&#36865;&#12426;&#12375;&#12414;&#12377;&#12290;\28&#24180;&#33738;&#27744;&#30044;&#29987;&#12463;&#12521;&#12473;&#12479;&#12540;&#65288;&#20491;&#21029;&#35336;&#30011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申請書１ "/>
      <sheetName val="審査表 "/>
      <sheetName val="総括表紙"/>
      <sheetName val="総括表"/>
      <sheetName val="表紙"/>
      <sheetName val="計画"/>
      <sheetName val="様式３"/>
      <sheetName val="農振制度"/>
      <sheetName val="農家概要"/>
      <sheetName val="飼-2-3"/>
      <sheetName val="ﾌﾛｰﾁｬｰﾄ"/>
      <sheetName val="規模決定"/>
      <sheetName val="収支計画書"/>
      <sheetName val="同意書"/>
      <sheetName val="議事録（設立）"/>
      <sheetName val="議事録（機械)"/>
      <sheetName val="規約"/>
      <sheetName val="管理規定"/>
      <sheetName val="収支裏付け"/>
      <sheetName val="機種選定資料"/>
      <sheetName val="資金使途計画"/>
      <sheetName val="経営改善計画"/>
      <sheetName val="事業効果総括表"/>
      <sheetName val="年効果額算出基礎表"/>
      <sheetName val="所得向上額"/>
      <sheetName val="男女共同参画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かがみ"/>
      <sheetName val="表紙"/>
      <sheetName val="P1"/>
      <sheetName val="事業一覧(28当初)"/>
      <sheetName val="石井"/>
      <sheetName val="石井費"/>
      <sheetName val="発酵舎完"/>
      <sheetName val="サウス"/>
      <sheetName val="サウス費"/>
      <sheetName val="サウス規模"/>
      <sheetName val="サウス規模2"/>
      <sheetName val="ミイケ"/>
      <sheetName val="ミイケ費"/>
      <sheetName val="ミイケ規"/>
      <sheetName val="大村"/>
      <sheetName val="大村費"/>
      <sheetName val="大村規"/>
      <sheetName val="ｴﾑｹｰ"/>
      <sheetName val="ｴﾑｹｰ費"/>
      <sheetName val="ｴﾑｹｰ規"/>
      <sheetName val="斉藤"/>
      <sheetName val="斉藤費"/>
      <sheetName val="斉藤規"/>
      <sheetName val="岩根雄"/>
      <sheetName val="岩根雄費"/>
      <sheetName val="岩根雄規"/>
      <sheetName val="岩根高"/>
      <sheetName val="岩根高費"/>
      <sheetName val="岩根高規"/>
      <sheetName val="JA"/>
      <sheetName val="JA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29">
          <cell r="W29">
            <v>0</v>
          </cell>
        </row>
        <row r="31">
          <cell r="AA31">
            <v>0</v>
          </cell>
          <cell r="AB31">
            <v>0</v>
          </cell>
        </row>
        <row r="33">
          <cell r="W33">
            <v>0</v>
          </cell>
        </row>
        <row r="117">
          <cell r="AE117">
            <v>925</v>
          </cell>
        </row>
        <row r="255">
          <cell r="O255">
            <v>0</v>
          </cell>
        </row>
        <row r="343">
          <cell r="M343">
            <v>0</v>
          </cell>
        </row>
        <row r="345">
          <cell r="M345">
            <v>0</v>
          </cell>
          <cell r="O345">
            <v>0</v>
          </cell>
        </row>
        <row r="346">
          <cell r="L346">
            <v>0</v>
          </cell>
          <cell r="M346">
            <v>0</v>
          </cell>
        </row>
        <row r="347">
          <cell r="L347">
            <v>0</v>
          </cell>
          <cell r="M347">
            <v>0</v>
          </cell>
        </row>
      </sheetData>
      <sheetData sheetId="7" refreshError="1"/>
      <sheetData sheetId="8" refreshError="1"/>
      <sheetData sheetId="9" refreshError="1"/>
      <sheetData sheetId="10">
        <row r="29">
          <cell r="U29">
            <v>2</v>
          </cell>
        </row>
        <row r="30">
          <cell r="U30">
            <v>7</v>
          </cell>
        </row>
        <row r="32">
          <cell r="Z32">
            <v>0</v>
          </cell>
          <cell r="AA32">
            <v>0</v>
          </cell>
        </row>
        <row r="34">
          <cell r="U34">
            <v>2</v>
          </cell>
        </row>
        <row r="279">
          <cell r="AG279">
            <v>950</v>
          </cell>
        </row>
        <row r="333">
          <cell r="O333">
            <v>0</v>
          </cell>
        </row>
        <row r="335">
          <cell r="M335">
            <v>0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3"/>
  <sheetViews>
    <sheetView showGridLines="0" showRuler="0" topLeftCell="A13" zoomScaleNormal="100" zoomScalePageLayoutView="70" workbookViewId="0">
      <selection activeCell="J49" sqref="J49"/>
    </sheetView>
  </sheetViews>
  <sheetFormatPr defaultColWidth="9" defaultRowHeight="14.25"/>
  <cols>
    <col min="1" max="57" width="2.625" style="1" customWidth="1"/>
    <col min="58" max="16384" width="9" style="1"/>
  </cols>
  <sheetData>
    <row r="1" spans="1:32">
      <c r="A1" s="1" t="s">
        <v>5</v>
      </c>
    </row>
    <row r="4" spans="1:32">
      <c r="W4" s="42" t="s">
        <v>4</v>
      </c>
      <c r="X4" s="42"/>
      <c r="Y4" s="42"/>
      <c r="Z4" s="42"/>
      <c r="AA4" s="42"/>
      <c r="AB4" s="42"/>
      <c r="AC4" s="42"/>
      <c r="AD4" s="42"/>
      <c r="AE4" s="42"/>
      <c r="AF4" s="42"/>
    </row>
    <row r="5" spans="1:32">
      <c r="W5" s="42" t="s">
        <v>0</v>
      </c>
      <c r="X5" s="42"/>
      <c r="Y5" s="42"/>
      <c r="Z5" s="42"/>
      <c r="AA5" s="42"/>
      <c r="AB5" s="42"/>
      <c r="AC5" s="42"/>
      <c r="AD5" s="42"/>
      <c r="AE5" s="42"/>
      <c r="AF5" s="42"/>
    </row>
    <row r="9" spans="1:32">
      <c r="B9" s="1" t="s">
        <v>2</v>
      </c>
    </row>
    <row r="12" spans="1:32">
      <c r="W12" s="1" t="s">
        <v>1</v>
      </c>
    </row>
    <row r="13" spans="1:32">
      <c r="W13" s="1" t="s">
        <v>3</v>
      </c>
    </row>
    <row r="19" spans="1:36">
      <c r="A19" s="40" t="s">
        <v>10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</row>
    <row r="20" spans="1:36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</row>
    <row r="22" spans="1:36">
      <c r="R22" s="2"/>
    </row>
    <row r="24" spans="1:36" ht="13.7" customHeight="1">
      <c r="B24" s="39" t="s">
        <v>8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</row>
    <row r="25" spans="1:36"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</row>
    <row r="26" spans="1:36"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</row>
    <row r="29" spans="1:36">
      <c r="C29" s="1" t="s">
        <v>6</v>
      </c>
    </row>
    <row r="30" spans="1:36" ht="14.25" customHeight="1">
      <c r="C30" s="3" t="s">
        <v>7</v>
      </c>
      <c r="F30" s="39" t="s">
        <v>9</v>
      </c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"/>
      <c r="AI30" s="4"/>
      <c r="AJ30" s="4"/>
    </row>
    <row r="31" spans="1:36"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"/>
      <c r="AI31" s="4"/>
      <c r="AJ31" s="4"/>
    </row>
    <row r="32" spans="1:36"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"/>
      <c r="AI32" s="4"/>
      <c r="AJ32" s="4"/>
    </row>
    <row r="33" spans="6:36"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"/>
      <c r="AI33" s="4"/>
      <c r="AJ33" s="4"/>
    </row>
  </sheetData>
  <mergeCells count="5">
    <mergeCell ref="B24:AG26"/>
    <mergeCell ref="A19:AG20"/>
    <mergeCell ref="W4:AF4"/>
    <mergeCell ref="W5:AF5"/>
    <mergeCell ref="F30:AG33"/>
  </mergeCells>
  <phoneticPr fontId="7"/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63"/>
  <sheetViews>
    <sheetView tabSelected="1" workbookViewId="0">
      <selection activeCell="K29" sqref="K29"/>
    </sheetView>
  </sheetViews>
  <sheetFormatPr defaultColWidth="8.75" defaultRowHeight="13.5"/>
  <cols>
    <col min="1" max="1" width="8.75" style="5"/>
    <col min="2" max="2" width="15" style="5" customWidth="1"/>
    <col min="3" max="10" width="10.625" style="5" customWidth="1"/>
    <col min="11" max="11" width="10.875" style="5" customWidth="1"/>
    <col min="12" max="16384" width="8.75" style="5"/>
  </cols>
  <sheetData>
    <row r="2" spans="2:15">
      <c r="B2" s="5" t="s">
        <v>83</v>
      </c>
    </row>
    <row r="4" spans="2:15">
      <c r="B4" s="5" t="s">
        <v>82</v>
      </c>
    </row>
    <row r="5" spans="2:15">
      <c r="B5" s="5" t="s">
        <v>81</v>
      </c>
      <c r="K5" s="38">
        <f>F16</f>
        <v>6</v>
      </c>
      <c r="L5" s="5" t="s">
        <v>15</v>
      </c>
    </row>
    <row r="6" spans="2:15">
      <c r="E6" s="19" t="s">
        <v>80</v>
      </c>
      <c r="F6" s="35">
        <v>4000</v>
      </c>
      <c r="G6" s="5" t="s">
        <v>79</v>
      </c>
    </row>
    <row r="7" spans="2:15">
      <c r="E7" s="19"/>
      <c r="F7" s="36"/>
    </row>
    <row r="8" spans="2:15">
      <c r="B8" s="5" t="s">
        <v>78</v>
      </c>
      <c r="E8" s="19"/>
      <c r="F8" s="36"/>
    </row>
    <row r="9" spans="2:15">
      <c r="B9" s="5" t="s">
        <v>77</v>
      </c>
      <c r="C9" s="28">
        <v>2</v>
      </c>
      <c r="D9" s="5" t="s">
        <v>76</v>
      </c>
      <c r="E9" s="19"/>
      <c r="F9" s="28">
        <v>2</v>
      </c>
      <c r="G9" s="5" t="s">
        <v>75</v>
      </c>
    </row>
    <row r="10" spans="2:15">
      <c r="E10" s="19"/>
      <c r="F10" s="36"/>
    </row>
    <row r="11" spans="2:15">
      <c r="B11" s="5" t="s">
        <v>74</v>
      </c>
    </row>
    <row r="12" spans="2:15">
      <c r="B12" s="5" t="s">
        <v>73</v>
      </c>
      <c r="F12" s="35">
        <v>60</v>
      </c>
      <c r="G12" s="5" t="s">
        <v>15</v>
      </c>
      <c r="L12" s="31"/>
      <c r="N12" s="31"/>
      <c r="O12" s="36"/>
    </row>
    <row r="13" spans="2:15">
      <c r="F13" s="37"/>
      <c r="L13" s="31"/>
      <c r="N13" s="31"/>
      <c r="O13" s="36"/>
    </row>
    <row r="14" spans="2:15">
      <c r="B14" s="5" t="s">
        <v>72</v>
      </c>
      <c r="F14" s="37">
        <f>C9</f>
        <v>2</v>
      </c>
      <c r="G14" s="5" t="s">
        <v>17</v>
      </c>
      <c r="L14" s="31"/>
      <c r="N14" s="31"/>
      <c r="O14" s="36"/>
    </row>
    <row r="16" spans="2:15">
      <c r="B16" s="5" t="s">
        <v>71</v>
      </c>
      <c r="F16" s="35">
        <v>6</v>
      </c>
      <c r="G16" s="5" t="s">
        <v>15</v>
      </c>
      <c r="H16" s="5" t="s">
        <v>68</v>
      </c>
      <c r="M16" s="29">
        <f>F12</f>
        <v>60</v>
      </c>
      <c r="N16" s="5" t="s">
        <v>15</v>
      </c>
    </row>
    <row r="18" spans="2:12">
      <c r="B18" s="5" t="s">
        <v>70</v>
      </c>
      <c r="F18" s="31">
        <f>F12*F16</f>
        <v>360</v>
      </c>
      <c r="G18" s="5" t="s">
        <v>22</v>
      </c>
    </row>
    <row r="20" spans="2:12">
      <c r="B20" s="5" t="s">
        <v>69</v>
      </c>
      <c r="F20" s="31">
        <f>(F12+2)*(F16*2+9)</f>
        <v>1302</v>
      </c>
      <c r="G20" s="5" t="s">
        <v>22</v>
      </c>
      <c r="H20" s="5" t="s">
        <v>68</v>
      </c>
    </row>
    <row r="22" spans="2:12">
      <c r="B22" s="5" t="s">
        <v>67</v>
      </c>
      <c r="C22" s="5">
        <f>F9</f>
        <v>2</v>
      </c>
      <c r="D22" s="5" t="s">
        <v>66</v>
      </c>
    </row>
    <row r="24" spans="2:12">
      <c r="B24" s="5" t="s">
        <v>65</v>
      </c>
      <c r="F24" s="27">
        <f>F20*C22</f>
        <v>2604</v>
      </c>
      <c r="G24" s="5" t="s">
        <v>22</v>
      </c>
    </row>
    <row r="25" spans="2:12" ht="24">
      <c r="K25" s="34" t="s">
        <v>50</v>
      </c>
      <c r="L25" s="33">
        <f>C9*F9</f>
        <v>4</v>
      </c>
    </row>
    <row r="26" spans="2:12">
      <c r="B26" s="5" t="s">
        <v>64</v>
      </c>
    </row>
    <row r="27" spans="2:12">
      <c r="B27" s="5" t="s">
        <v>63</v>
      </c>
    </row>
    <row r="28" spans="2:12">
      <c r="C28" s="31">
        <f>K5*M16*L25</f>
        <v>1440</v>
      </c>
      <c r="D28" s="5" t="s">
        <v>22</v>
      </c>
      <c r="E28" s="5" t="s">
        <v>62</v>
      </c>
      <c r="F28" s="28">
        <v>150</v>
      </c>
      <c r="G28" s="5" t="s">
        <v>22</v>
      </c>
      <c r="H28" s="5" t="s">
        <v>49</v>
      </c>
      <c r="I28" s="32">
        <f>C28/F28</f>
        <v>9.6</v>
      </c>
      <c r="J28" s="5" t="s">
        <v>19</v>
      </c>
    </row>
    <row r="29" spans="2:12">
      <c r="B29" s="5" t="s">
        <v>61</v>
      </c>
    </row>
    <row r="30" spans="2:12">
      <c r="C30" s="19" t="s">
        <v>60</v>
      </c>
      <c r="D30" s="29">
        <f>F12</f>
        <v>60</v>
      </c>
      <c r="E30" s="5" t="s">
        <v>15</v>
      </c>
      <c r="F30" s="28">
        <v>2</v>
      </c>
      <c r="G30" s="5" t="s">
        <v>58</v>
      </c>
      <c r="H30" s="5">
        <f>D30/F30</f>
        <v>30</v>
      </c>
    </row>
    <row r="31" spans="2:12">
      <c r="C31" s="19" t="s">
        <v>59</v>
      </c>
      <c r="D31" s="29">
        <f>F16</f>
        <v>6</v>
      </c>
      <c r="E31" s="5" t="s">
        <v>15</v>
      </c>
      <c r="F31" s="28">
        <v>2</v>
      </c>
      <c r="G31" s="5" t="s">
        <v>58</v>
      </c>
      <c r="H31" s="5">
        <f>D31/F31</f>
        <v>3</v>
      </c>
      <c r="I31" s="19" t="s">
        <v>57</v>
      </c>
      <c r="J31" s="5">
        <f>H30+H31</f>
        <v>33</v>
      </c>
      <c r="K31" s="5" t="s">
        <v>17</v>
      </c>
    </row>
    <row r="32" spans="2:12">
      <c r="C32" s="19">
        <f>L25</f>
        <v>4</v>
      </c>
      <c r="D32" s="29" t="s">
        <v>56</v>
      </c>
      <c r="F32" s="32">
        <f>J31*C32</f>
        <v>132</v>
      </c>
      <c r="G32" s="5" t="s">
        <v>17</v>
      </c>
      <c r="I32" s="19"/>
    </row>
    <row r="33" spans="2:12">
      <c r="B33" s="5" t="s">
        <v>55</v>
      </c>
    </row>
    <row r="34" spans="2:12">
      <c r="C34" s="5" t="s">
        <v>54</v>
      </c>
      <c r="E34" s="28">
        <v>3</v>
      </c>
      <c r="F34" s="5" t="s">
        <v>15</v>
      </c>
      <c r="G34" s="5" t="s">
        <v>50</v>
      </c>
      <c r="H34" s="29">
        <f>F6</f>
        <v>4000</v>
      </c>
      <c r="I34" s="5" t="s">
        <v>49</v>
      </c>
      <c r="J34" s="31">
        <f>E34*H34</f>
        <v>12000</v>
      </c>
      <c r="K34" s="5" t="s">
        <v>15</v>
      </c>
    </row>
    <row r="35" spans="2:12">
      <c r="C35" s="30" t="s">
        <v>53</v>
      </c>
      <c r="E35" s="28">
        <v>1.5</v>
      </c>
      <c r="F35" s="5" t="s">
        <v>15</v>
      </c>
      <c r="G35" s="5" t="s">
        <v>50</v>
      </c>
      <c r="H35" s="5">
        <f>F32</f>
        <v>132</v>
      </c>
      <c r="I35" s="5" t="s">
        <v>49</v>
      </c>
      <c r="J35" s="31">
        <f>E35*H35</f>
        <v>198</v>
      </c>
      <c r="K35" s="5" t="s">
        <v>15</v>
      </c>
    </row>
    <row r="36" spans="2:12">
      <c r="C36" s="30"/>
      <c r="I36" s="5" t="s">
        <v>52</v>
      </c>
      <c r="J36" s="27">
        <f>SUM(J34:J35)</f>
        <v>12198</v>
      </c>
      <c r="K36" s="5" t="s">
        <v>15</v>
      </c>
    </row>
    <row r="37" spans="2:12">
      <c r="B37" s="5" t="s">
        <v>51</v>
      </c>
    </row>
    <row r="38" spans="2:12">
      <c r="C38" s="29">
        <f>M16</f>
        <v>60</v>
      </c>
      <c r="D38" s="5" t="s">
        <v>15</v>
      </c>
      <c r="E38" s="5" t="s">
        <v>50</v>
      </c>
      <c r="F38" s="5">
        <f>L25</f>
        <v>4</v>
      </c>
      <c r="G38" s="5" t="s">
        <v>49</v>
      </c>
      <c r="H38" s="5">
        <f>C38*F38</f>
        <v>240</v>
      </c>
      <c r="I38" s="5" t="s">
        <v>15</v>
      </c>
    </row>
    <row r="39" spans="2:12">
      <c r="C39" s="5" t="s">
        <v>48</v>
      </c>
      <c r="D39" s="28">
        <v>40</v>
      </c>
      <c r="E39" s="5" t="s">
        <v>47</v>
      </c>
      <c r="G39" s="27">
        <f>H38*D39</f>
        <v>9600</v>
      </c>
      <c r="H39" s="5" t="s">
        <v>13</v>
      </c>
    </row>
    <row r="41" spans="2:12">
      <c r="B41" s="5" t="s">
        <v>46</v>
      </c>
    </row>
    <row r="43" spans="2:12">
      <c r="B43" s="25"/>
      <c r="C43" s="24" t="s">
        <v>45</v>
      </c>
      <c r="D43" s="24" t="s">
        <v>44</v>
      </c>
      <c r="E43" s="24" t="s">
        <v>43</v>
      </c>
      <c r="F43" s="24" t="s">
        <v>42</v>
      </c>
      <c r="G43" s="24" t="s">
        <v>41</v>
      </c>
      <c r="H43" s="24" t="s">
        <v>40</v>
      </c>
      <c r="I43" s="24" t="s">
        <v>39</v>
      </c>
      <c r="J43" s="24" t="s">
        <v>38</v>
      </c>
      <c r="K43" s="24" t="s">
        <v>37</v>
      </c>
      <c r="L43" s="24" t="s">
        <v>27</v>
      </c>
    </row>
    <row r="44" spans="2:12">
      <c r="B44" s="25" t="s">
        <v>36</v>
      </c>
      <c r="C44" s="26">
        <v>1</v>
      </c>
      <c r="D44" s="26">
        <v>1</v>
      </c>
      <c r="E44" s="26">
        <v>1</v>
      </c>
      <c r="F44" s="26">
        <v>1</v>
      </c>
      <c r="G44" s="26">
        <v>1</v>
      </c>
      <c r="H44" s="26">
        <v>1</v>
      </c>
      <c r="I44" s="26">
        <v>1</v>
      </c>
      <c r="J44" s="26">
        <v>1</v>
      </c>
      <c r="K44" s="26">
        <v>1</v>
      </c>
      <c r="L44" s="23">
        <f t="shared" ref="L44:L53" si="0">SUM(C44:K44)</f>
        <v>9</v>
      </c>
    </row>
    <row r="45" spans="2:12">
      <c r="B45" s="25" t="s">
        <v>35</v>
      </c>
      <c r="C45" s="26">
        <v>1</v>
      </c>
      <c r="D45" s="26">
        <v>1</v>
      </c>
      <c r="E45" s="26">
        <v>1</v>
      </c>
      <c r="F45" s="26">
        <v>1</v>
      </c>
      <c r="G45" s="26">
        <v>1</v>
      </c>
      <c r="H45" s="26">
        <v>1</v>
      </c>
      <c r="I45" s="26">
        <v>1</v>
      </c>
      <c r="J45" s="26">
        <v>1</v>
      </c>
      <c r="K45" s="26">
        <v>1</v>
      </c>
      <c r="L45" s="23">
        <f t="shared" si="0"/>
        <v>9</v>
      </c>
    </row>
    <row r="46" spans="2:12">
      <c r="B46" s="25" t="s">
        <v>34</v>
      </c>
      <c r="C46" s="26">
        <v>3</v>
      </c>
      <c r="D46" s="26">
        <v>3</v>
      </c>
      <c r="E46" s="26">
        <v>3</v>
      </c>
      <c r="F46" s="26">
        <v>3</v>
      </c>
      <c r="G46" s="26">
        <v>3</v>
      </c>
      <c r="H46" s="26">
        <v>3</v>
      </c>
      <c r="I46" s="26">
        <v>3</v>
      </c>
      <c r="J46" s="26">
        <v>3</v>
      </c>
      <c r="K46" s="26">
        <v>3</v>
      </c>
      <c r="L46" s="23">
        <f t="shared" si="0"/>
        <v>27</v>
      </c>
    </row>
    <row r="47" spans="2:12">
      <c r="B47" s="25" t="s">
        <v>33</v>
      </c>
      <c r="C47" s="23">
        <v>3</v>
      </c>
      <c r="D47" s="23">
        <v>3</v>
      </c>
      <c r="E47" s="23">
        <v>3</v>
      </c>
      <c r="F47" s="23">
        <v>3</v>
      </c>
      <c r="G47" s="23">
        <v>3</v>
      </c>
      <c r="H47" s="23">
        <v>3</v>
      </c>
      <c r="I47" s="23">
        <v>3</v>
      </c>
      <c r="J47" s="23">
        <v>3</v>
      </c>
      <c r="K47" s="23">
        <v>3</v>
      </c>
      <c r="L47" s="23">
        <f t="shared" si="0"/>
        <v>27</v>
      </c>
    </row>
    <row r="48" spans="2:12">
      <c r="B48" s="25" t="s">
        <v>32</v>
      </c>
      <c r="C48" s="23">
        <v>48</v>
      </c>
      <c r="D48" s="23">
        <v>48</v>
      </c>
      <c r="E48" s="23">
        <v>48</v>
      </c>
      <c r="F48" s="23">
        <v>0</v>
      </c>
      <c r="G48" s="23">
        <v>0</v>
      </c>
      <c r="H48" s="23">
        <v>0</v>
      </c>
      <c r="I48" s="23">
        <v>0</v>
      </c>
      <c r="J48" s="23">
        <v>0</v>
      </c>
      <c r="K48" s="23">
        <v>0</v>
      </c>
      <c r="L48" s="23">
        <f t="shared" si="0"/>
        <v>144</v>
      </c>
    </row>
    <row r="49" spans="2:12">
      <c r="B49" s="25" t="s">
        <v>31</v>
      </c>
      <c r="C49" s="23">
        <v>33</v>
      </c>
      <c r="D49" s="23">
        <v>33</v>
      </c>
      <c r="E49" s="23">
        <v>33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f t="shared" si="0"/>
        <v>99</v>
      </c>
    </row>
    <row r="50" spans="2:12">
      <c r="B50" s="25" t="s">
        <v>30</v>
      </c>
      <c r="C50" s="23">
        <v>48</v>
      </c>
      <c r="D50" s="23">
        <v>48</v>
      </c>
      <c r="E50" s="23">
        <v>48</v>
      </c>
      <c r="F50" s="23">
        <v>0</v>
      </c>
      <c r="G50" s="23">
        <v>0</v>
      </c>
      <c r="H50" s="23">
        <v>0</v>
      </c>
      <c r="I50" s="23">
        <v>0</v>
      </c>
      <c r="J50" s="23">
        <v>0</v>
      </c>
      <c r="K50" s="23">
        <v>0</v>
      </c>
      <c r="L50" s="23">
        <f t="shared" si="0"/>
        <v>144</v>
      </c>
    </row>
    <row r="51" spans="2:12">
      <c r="B51" s="25" t="s">
        <v>29</v>
      </c>
      <c r="C51" s="23">
        <v>32</v>
      </c>
      <c r="D51" s="23">
        <v>32</v>
      </c>
      <c r="E51" s="23">
        <v>32</v>
      </c>
      <c r="F51" s="23">
        <v>32</v>
      </c>
      <c r="G51" s="23">
        <v>32</v>
      </c>
      <c r="H51" s="23">
        <v>32</v>
      </c>
      <c r="I51" s="23">
        <v>32</v>
      </c>
      <c r="J51" s="23">
        <v>32</v>
      </c>
      <c r="K51" s="23">
        <v>32</v>
      </c>
      <c r="L51" s="23">
        <f t="shared" si="0"/>
        <v>288</v>
      </c>
    </row>
    <row r="52" spans="2:12">
      <c r="B52" s="25" t="s">
        <v>28</v>
      </c>
      <c r="C52" s="23">
        <v>0</v>
      </c>
      <c r="D52" s="23">
        <v>0</v>
      </c>
      <c r="E52" s="23">
        <v>0</v>
      </c>
      <c r="F52" s="23">
        <v>88</v>
      </c>
      <c r="G52" s="23">
        <v>88</v>
      </c>
      <c r="H52" s="23">
        <v>88</v>
      </c>
      <c r="I52" s="23">
        <v>88</v>
      </c>
      <c r="J52" s="23">
        <v>0</v>
      </c>
      <c r="K52" s="23">
        <v>0</v>
      </c>
      <c r="L52" s="23">
        <f t="shared" si="0"/>
        <v>352</v>
      </c>
    </row>
    <row r="53" spans="2:12">
      <c r="B53" s="24" t="s">
        <v>27</v>
      </c>
      <c r="C53" s="23">
        <f t="shared" ref="C53:K53" si="1">SUM(C44:C52)</f>
        <v>169</v>
      </c>
      <c r="D53" s="23">
        <f t="shared" si="1"/>
        <v>169</v>
      </c>
      <c r="E53" s="23">
        <f t="shared" si="1"/>
        <v>169</v>
      </c>
      <c r="F53" s="23">
        <f t="shared" si="1"/>
        <v>128</v>
      </c>
      <c r="G53" s="23">
        <f t="shared" si="1"/>
        <v>128</v>
      </c>
      <c r="H53" s="23">
        <f t="shared" si="1"/>
        <v>128</v>
      </c>
      <c r="I53" s="23">
        <f t="shared" si="1"/>
        <v>128</v>
      </c>
      <c r="J53" s="23">
        <f t="shared" si="1"/>
        <v>40</v>
      </c>
      <c r="K53" s="23">
        <f t="shared" si="1"/>
        <v>40</v>
      </c>
      <c r="L53" s="22">
        <f t="shared" si="0"/>
        <v>1099</v>
      </c>
    </row>
    <row r="54" spans="2:12">
      <c r="B54" s="21" t="s">
        <v>26</v>
      </c>
      <c r="K54" s="19"/>
    </row>
    <row r="55" spans="2:12">
      <c r="B55" s="20" t="s">
        <v>25</v>
      </c>
      <c r="K55" s="19"/>
    </row>
    <row r="57" spans="2:12" ht="14.25" thickBot="1">
      <c r="B57" s="5" t="s">
        <v>24</v>
      </c>
    </row>
    <row r="58" spans="2:12">
      <c r="B58" s="18" t="s">
        <v>23</v>
      </c>
      <c r="C58" s="17"/>
      <c r="D58" s="17"/>
      <c r="E58" s="16">
        <f>F24</f>
        <v>2604</v>
      </c>
      <c r="F58" s="15" t="s">
        <v>22</v>
      </c>
    </row>
    <row r="59" spans="2:12">
      <c r="B59" s="13" t="s">
        <v>21</v>
      </c>
      <c r="C59" s="12" t="s">
        <v>20</v>
      </c>
      <c r="D59" s="12"/>
      <c r="E59" s="14">
        <f>I28</f>
        <v>9.6</v>
      </c>
      <c r="F59" s="10" t="s">
        <v>19</v>
      </c>
    </row>
    <row r="60" spans="2:12">
      <c r="B60" s="13"/>
      <c r="C60" s="12" t="s">
        <v>18</v>
      </c>
      <c r="D60" s="12"/>
      <c r="E60" s="14">
        <f>F32</f>
        <v>132</v>
      </c>
      <c r="F60" s="10" t="s">
        <v>17</v>
      </c>
    </row>
    <row r="61" spans="2:12">
      <c r="B61" s="13"/>
      <c r="C61" s="12" t="s">
        <v>16</v>
      </c>
      <c r="D61" s="12"/>
      <c r="E61" s="11">
        <f>J36</f>
        <v>12198</v>
      </c>
      <c r="F61" s="10" t="s">
        <v>15</v>
      </c>
    </row>
    <row r="62" spans="2:12">
      <c r="B62" s="13"/>
      <c r="C62" s="12" t="s">
        <v>14</v>
      </c>
      <c r="D62" s="12"/>
      <c r="E62" s="11">
        <f>G39</f>
        <v>9600</v>
      </c>
      <c r="F62" s="10" t="s">
        <v>13</v>
      </c>
    </row>
    <row r="63" spans="2:12" ht="14.25" thickBot="1">
      <c r="B63" s="9" t="s">
        <v>12</v>
      </c>
      <c r="C63" s="8"/>
      <c r="D63" s="8"/>
      <c r="E63" s="7">
        <f>L53</f>
        <v>1099</v>
      </c>
      <c r="F63" s="6" t="s">
        <v>11</v>
      </c>
    </row>
  </sheetData>
  <phoneticPr fontId="7"/>
  <pageMargins left="0.7" right="0.7" top="0.75" bottom="0.75" header="0.3" footer="0.3"/>
  <pageSetup paperSize="9" scale="61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かがみ</vt:lpstr>
      <vt:lpstr>防疫計画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9400856</dc:creator>
  <cp:lastModifiedBy>2208013</cp:lastModifiedBy>
  <cp:lastPrinted>2023-06-07T07:15:59Z</cp:lastPrinted>
  <dcterms:created xsi:type="dcterms:W3CDTF">2023-01-30T02:00:54Z</dcterms:created>
  <dcterms:modified xsi:type="dcterms:W3CDTF">2023-09-01T05:08:55Z</dcterms:modified>
</cp:coreProperties>
</file>