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s3\sections\財政\財政政策係\1200 照会、財務報告\各種照会関係\R04年度\5050302_【市町村課】令和3年度財政状況資料集の作成及び提出について\03_作成・決裁\"/>
    </mc:Choice>
  </mc:AlternateContent>
  <xr:revisionPtr revIDLastSave="0" documentId="13_ncr:1_{AE97E75F-4533-4A08-8C41-F2AA0E967C27}"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BW35" i="10"/>
  <c r="BW34" i="10"/>
  <c r="CO34" i="10" s="1"/>
  <c r="CO35" i="10" s="1"/>
  <c r="CO36" i="10" s="1"/>
  <c r="CO37" i="10" s="1"/>
  <c r="CO38" i="10" s="1"/>
  <c r="CO39"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E35" i="10" s="1"/>
</calcChain>
</file>

<file path=xl/sharedStrings.xml><?xml version="1.0" encoding="utf-8"?>
<sst xmlns="http://schemas.openxmlformats.org/spreadsheetml/2006/main" count="1059" uniqueCount="604">
  <si>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</si>
  <si>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</si>
  <si>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</si>
  <si>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</si>
  <si>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</si>
  <si>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</si>
  <si>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</si>
  <si>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</si>
  <si>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</si>
  <si>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</si>
  <si>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</si>
  <si>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</si>
  <si>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</si>
  <si>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</si>
  <si>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</si>
  <si>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</si>
  <si>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</si>
  <si>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</si>
  <si>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</si>
  <si>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</si>
  <si>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</si>
  <si>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</si>
  <si>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</si>
  <si>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</si>
  <si>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</si>
  <si>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</si>
  <si>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</si>
  <si>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</si>
  <si>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</si>
  <si>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</si>
  <si>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</si>
  <si>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</si>
  <si>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</si>
  <si>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</si>
  <si>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</si>
  <si>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</si>
  <si>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</si>
  <si>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</si>
  <si>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</si>
  <si>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</si>
  <si>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</si>
  <si>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</si>
  <si>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</si>
  <si>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</si>
  <si>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</si>
  <si>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</si>
  <si>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</si>
  <si>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</si>
  <si>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</si>
  <si>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</si>
  <si>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</si>
  <si>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</si>
  <si>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</si>
  <si>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</si>
  <si>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</si>
  <si>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</si>
  <si>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</si>
  <si>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</si>
  <si>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</si>
  <si>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</si>
  <si>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</si>
  <si>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</si>
  <si>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</si>
  <si>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</si>
  <si>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</si>
  <si>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</si>
  <si>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</si>
  <si>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</si>
  <si>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</si>
  <si>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</si>
  <si>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</si>
  <si>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</si>
  <si>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</si>
  <si>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</si>
  <si>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</si>
  <si>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</si>
  <si>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</si>
  <si>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</si>
  <si>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</si>
  <si>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</si>
  <si>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</si>
  <si>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</si>
  <si>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</si>
  <si>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</si>
  <si>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</si>
  <si>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</si>
  <si>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</si>
  <si>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</si>
  <si>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</si>
  <si>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</si>
  <si>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</si>
  <si>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</si>
  <si>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</si>
  <si>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</si>
  <si>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</si>
  <si>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</si>
  <si>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</si>
  <si>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</si>
  <si>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</si>
  <si>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</si>
  <si>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</si>
  <si>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</si>
  <si>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</si>
  <si>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</si>
  <si>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</si>
  <si>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</si>
  <si>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</si>
  <si>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</si>
  <si>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</si>
  <si>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</si>
  <si>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</si>
  <si>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</si>
  <si>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</si>
  <si>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</si>
  <si>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</si>
  <si>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</si>
  <si>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</si>
  <si>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</si>
  <si>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</si>
  <si>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</si>
  <si>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</si>
  <si>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</si>
  <si>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</si>
  <si>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</si>
  <si>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</si>
  <si>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</si>
  <si>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</si>
  <si>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</si>
  <si>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</si>
  <si>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</si>
  <si>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</si>
  <si>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</si>
  <si>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</si>
  <si>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</si>
  <si>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</si>
  <si>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</si>
  <si>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</si>
  <si>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</si>
  <si>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</si>
  <si>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</si>
  <si>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</si>
  <si>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</si>
  <si>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</si>
  <si>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</si>
  <si>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</si>
  <si>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</si>
  <si>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</si>
  <si>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</si>
  <si>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</si>
  <si>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</si>
  <si>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</si>
  <si>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</si>
  <si>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</si>
  <si>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</si>
  <si>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</si>
  <si>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</si>
  <si>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</si>
  <si>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</si>
  <si>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</si>
  <si>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</si>
  <si>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</si>
  <si>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</si>
  <si>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</si>
  <si>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</si>
  <si>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</si>
  <si>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</si>
  <si>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</si>
  <si>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</si>
  <si>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</si>
  <si>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</si>
  <si>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</si>
  <si>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</si>
  <si>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</si>
  <si>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</si>
  <si>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</si>
  <si>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</si>
  <si>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</si>
  <si>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</si>
  <si>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</si>
  <si>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</si>
  <si>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</si>
  <si>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</si>
  <si>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</si>
  <si>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</si>
  <si>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</si>
  <si>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</si>
  <si>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</si>
  <si>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</si>
  <si>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</si>
  <si>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</si>
  <si>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</si>
  <si>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</si>
  <si>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</si>
  <si>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</si>
  <si>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</si>
  <si>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</si>
  <si>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</si>
  <si>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</si>
  <si>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</si>
  <si>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</si>
  <si>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</si>
  <si>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</si>
  <si>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</si>
  <si>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</si>
  <si>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</si>
  <si>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</si>
  <si>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</si>
  <si>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</si>
  <si>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</si>
  <si>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</si>
  <si>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</si>
  <si>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熊本県八代市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</si>
  <si>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</si>
  <si>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</si>
  <si>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</si>
  <si>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</si>
  <si>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</si>
  <si>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</si>
  <si>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</si>
  <si>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</si>
  <si>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</si>
  <si>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</si>
  <si>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</si>
  <si>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</si>
  <si>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</si>
  <si>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</si>
  <si>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</si>
  <si>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</si>
  <si>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</si>
  <si>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</si>
  <si>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</si>
  <si>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</si>
  <si>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</si>
  <si>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</si>
  <si>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</si>
  <si>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</si>
  <si>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</si>
  <si>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</si>
  <si>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</si>
  <si>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</si>
  <si>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</si>
  <si>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</si>
  <si>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</si>
  <si>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</si>
  <si>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</si>
  <si>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</si>
  <si>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</si>
  <si>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</si>
  <si>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</si>
  <si>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</si>
  <si>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</si>
  <si>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</si>
  <si>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</si>
  <si>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</si>
  <si>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</si>
  <si>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</si>
  <si>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</si>
  <si>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</si>
  <si>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</si>
  <si>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</si>
  <si>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</si>
  <si>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</si>
  <si>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</si>
  <si>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</si>
  <si>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</si>
  <si>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</si>
  <si>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</si>
  <si>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</si>
  <si>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</si>
  <si>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</si>
  <si>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</si>
  <si>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</si>
  <si>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</si>
  <si>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</si>
  <si>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</si>
  <si>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</si>
  <si>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</si>
  <si>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</si>
  <si>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</si>
  <si>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</si>
  <si>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</si>
  <si>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</si>
  <si>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</si>
  <si>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</si>
  <si>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</si>
  <si>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</si>
  <si>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</si>
  <si>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</si>
  <si>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</si>
  <si>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</si>
  <si>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</si>
  <si>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</si>
  <si>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</si>
  <si>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</si>
  <si>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</si>
  <si>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</si>
  <si>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</si>
  <si>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</si>
  <si>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</si>
  <si>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</si>
  <si>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</si>
  <si>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</si>
  <si>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</si>
  <si>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</si>
  <si>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</si>
  <si>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</si>
  <si>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</si>
  <si>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</si>
  <si>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</si>
  <si>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</si>
  <si>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</si>
  <si>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</si>
  <si>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</si>
  <si>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</si>
  <si>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</si>
  <si>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</si>
  <si>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</si>
  <si>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</si>
  <si>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</si>
  <si>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</si>
  <si>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</si>
  <si>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</si>
  <si>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</si>
  <si>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</si>
  <si>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</si>
  <si>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</si>
  <si>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</si>
  <si>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</si>
  <si>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</si>
  <si>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</si>
  <si>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</si>
  <si>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</si>
  <si>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</si>
  <si>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</si>
  <si>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</si>
  <si>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</si>
  <si>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</si>
  <si>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</si>
  <si>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</si>
  <si>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</si>
  <si>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</si>
  <si>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</si>
  <si>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</si>
  <si>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</si>
  <si>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</si>
  <si>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</si>
  <si>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</si>
  <si>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</si>
  <si>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</si>
  <si>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</si>
  <si>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</si>
  <si>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</si>
  <si>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</si>
  <si>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</si>
  <si>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</si>
  <si>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</si>
  <si>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</si>
  <si>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</si>
  <si>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</si>
  <si>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</si>
  <si>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</si>
  <si>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</si>
  <si>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</si>
  <si>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</si>
  <si>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</si>
  <si>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熊本県八代市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</si>
  <si>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</si>
  <si>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</si>
  <si>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</si>
  <si>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</si>
  <si>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</si>
  <si>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</si>
  <si>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</si>
  <si>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</si>
  <si>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</si>
  <si>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</si>
  <si>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</si>
  <si>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</si>
  <si>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</si>
  <si>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</si>
  <si>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</si>
  <si>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</si>
  <si>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</si>
  <si>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</si>
  <si>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</si>
  <si>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</si>
  <si>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</si>
  <si>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</si>
  <si>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</si>
  <si>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</si>
  <si>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</si>
  <si>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</si>
  <si>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</si>
  <si>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</si>
  <si>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</si>
  <si>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</si>
  <si>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</si>
  <si>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</si>
  <si>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</si>
  <si>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</si>
  <si>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</si>
  <si>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</si>
  <si>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</si>
  <si>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</si>
  <si>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</si>
  <si>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</si>
  <si>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</si>
  <si>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</si>
  <si>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</si>
  <si>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法適用企業</t>
    <phoneticPr fontId="5"/>
  </si>
  <si>
    <t>農業集落排水処理施設事業特別会計</t>
    <phoneticPr fontId="5"/>
  </si>
  <si>
    <t>法非適用企業</t>
    <phoneticPr fontId="5"/>
  </si>
  <si>
    <t>公共浄化槽等整備推進事業特別会計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</si>
  <si>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</si>
  <si>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</si>
  <si>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</si>
  <si>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</si>
  <si>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</si>
  <si>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</si>
  <si>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</si>
  <si>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</si>
  <si>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</si>
  <si>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</si>
  <si>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</si>
  <si>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</si>
  <si>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</si>
  <si>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</si>
  <si>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</si>
  <si>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</si>
  <si>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</si>
  <si>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</si>
  <si>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</si>
  <si>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</si>
  <si>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</si>
  <si>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</si>
  <si>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</si>
  <si>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</si>
  <si>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</si>
  <si>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</si>
  <si>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</si>
  <si>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</si>
  <si>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</si>
  <si>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</si>
  <si>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</si>
  <si>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</si>
  <si>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</si>
  <si>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</si>
  <si>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</si>
  <si>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</si>
  <si>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</si>
  <si>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</si>
  <si>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</si>
  <si>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</si>
  <si>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</si>
  <si>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</si>
  <si>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</si>
  <si>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</si>
  <si>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</si>
  <si>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</si>
  <si>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</si>
  <si>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</si>
  <si>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</si>
  <si>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</si>
  <si>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</si>
  <si>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</si>
  <si>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</si>
  <si>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</si>
  <si>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</si>
  <si>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</si>
  <si>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</si>
  <si>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</si>
  <si>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</si>
  <si>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</si>
  <si>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</si>
  <si>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</si>
  <si>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</si>
  <si>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</si>
  <si>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</si>
  <si>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</si>
  <si>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公共浄化槽等整備推進事業特別会計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</si>
  <si>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</si>
  <si>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</si>
  <si>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</si>
  <si>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</si>
  <si>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</si>
  <si>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</si>
  <si>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</si>
  <si>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</si>
  <si>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</si>
  <si>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</si>
  <si>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</si>
  <si>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</si>
  <si>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</si>
  <si>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</si>
  <si>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</si>
  <si>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</si>
  <si>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</si>
  <si>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</si>
  <si>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</si>
  <si>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</si>
  <si>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</si>
  <si>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</si>
  <si>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</si>
  <si>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</si>
  <si>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</si>
  <si>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</si>
  <si>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</si>
  <si>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</si>
  <si>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</si>
  <si>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</si>
  <si>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</si>
  <si>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</si>
  <si>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</si>
  <si>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</si>
  <si>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</si>
  <si>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</si>
  <si>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</si>
  <si>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</si>
  <si>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</si>
  <si>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</si>
  <si>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</si>
  <si>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</si>
  <si>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</si>
  <si>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</si>
  <si>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</si>
  <si>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</si>
  <si>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</si>
  <si>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</si>
  <si>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</si>
  <si>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</si>
  <si>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</si>
  <si>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</si>
  <si>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</si>
  <si>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</si>
  <si>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</si>
  <si>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</si>
  <si>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</si>
  <si>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</si>
  <si>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</si>
  <si>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</si>
  <si>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</si>
  <si>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</si>
  <si>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</si>
  <si>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</si>
  <si>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</si>
  <si>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</si>
  <si>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</si>
  <si>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</si>
  <si>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</si>
  <si>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</si>
  <si>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</si>
  <si>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</si>
  <si>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</si>
  <si>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</si>
  <si>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</si>
  <si>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</si>
  <si>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</si>
  <si>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</si>
  <si>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</si>
  <si>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</si>
  <si>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</si>
  <si>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</si>
  <si>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</si>
  <si>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1.65</t>
  </si>
  <si>
    <t>▲ 1.32</t>
  </si>
  <si>
    <t>一般会計</t>
  </si>
  <si>
    <t>介護保険特別会計</t>
  </si>
  <si>
    <t>国民健康保険特別会計</t>
  </si>
  <si>
    <t>▲ 1.19</t>
  </si>
  <si>
    <t>▲ 1.28</t>
  </si>
  <si>
    <t>▲ 0.15</t>
  </si>
  <si>
    <t>水道事業会計</t>
  </si>
  <si>
    <t>下水道事業会計</t>
  </si>
  <si>
    <t>後期高齢者医療特別会計</t>
  </si>
  <si>
    <t>簡易水道事業会計</t>
  </si>
  <si>
    <t>ケーブルテレビ事業特別会計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</si>
  <si>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</si>
  <si>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</si>
  <si>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</si>
  <si>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</si>
  <si>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</si>
  <si>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</si>
  <si>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</si>
  <si>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</si>
  <si>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八代市学校給食会</t>
    <rPh sb="0" eb="2">
      <t>ヤツシロ</t>
    </rPh>
    <rPh sb="2" eb="3">
      <t>シ</t>
    </rPh>
    <rPh sb="3" eb="5">
      <t>ガッコウ</t>
    </rPh>
    <rPh sb="5" eb="7">
      <t>キュウショク</t>
    </rPh>
    <rPh sb="7" eb="8">
      <t>カイ</t>
    </rPh>
    <phoneticPr fontId="2"/>
  </si>
  <si>
    <t>サンライフ八代</t>
    <rPh sb="5" eb="7">
      <t>ヤツシロ</t>
    </rPh>
    <phoneticPr fontId="2"/>
  </si>
  <si>
    <t>さかもと温泉センター</t>
    <rPh sb="4" eb="6">
      <t>オンセン</t>
    </rPh>
    <phoneticPr fontId="2"/>
  </si>
  <si>
    <t>いずみ</t>
    <phoneticPr fontId="2"/>
  </si>
  <si>
    <t>東陽地区ふるさと公社</t>
    <rPh sb="0" eb="2">
      <t>トウヨウ</t>
    </rPh>
    <rPh sb="2" eb="4">
      <t>チク</t>
    </rPh>
    <rPh sb="8" eb="10">
      <t>コウシャ</t>
    </rPh>
    <phoneticPr fontId="2"/>
  </si>
  <si>
    <t>-</t>
    <phoneticPr fontId="2"/>
  </si>
  <si>
    <t>市有施設整備基金</t>
    <rPh sb="0" eb="2">
      <t>シユウ</t>
    </rPh>
    <rPh sb="2" eb="4">
      <t>シセツ</t>
    </rPh>
    <rPh sb="4" eb="6">
      <t>セイビ</t>
    </rPh>
    <rPh sb="6" eb="8">
      <t>キキン</t>
    </rPh>
    <phoneticPr fontId="5"/>
  </si>
  <si>
    <t>ふるさと八代元気づくり応援基金</t>
    <rPh sb="4" eb="6">
      <t>ヤツシロ</t>
    </rPh>
    <rPh sb="6" eb="8">
      <t>ゲンキ</t>
    </rPh>
    <rPh sb="11" eb="13">
      <t>オウエン</t>
    </rPh>
    <rPh sb="13" eb="15">
      <t>キキン</t>
    </rPh>
    <phoneticPr fontId="5"/>
  </si>
  <si>
    <t>新型コロナウイルス感染症対策基金</t>
    <rPh sb="0" eb="2">
      <t>シンガタ</t>
    </rPh>
    <rPh sb="9" eb="12">
      <t>カンセンショウ</t>
    </rPh>
    <rPh sb="12" eb="14">
      <t>タイサク</t>
    </rPh>
    <rPh sb="14" eb="16">
      <t>キキン</t>
    </rPh>
    <phoneticPr fontId="5"/>
  </si>
  <si>
    <t>教育文化センター建設基金</t>
    <rPh sb="0" eb="2">
      <t>キョウイク</t>
    </rPh>
    <rPh sb="2" eb="4">
      <t>ブンカ</t>
    </rPh>
    <rPh sb="8" eb="10">
      <t>ケンセツ</t>
    </rPh>
    <rPh sb="10" eb="12">
      <t>キキン</t>
    </rPh>
    <phoneticPr fontId="5"/>
  </si>
  <si>
    <t>市庁舎建設基金</t>
    <rPh sb="0" eb="1">
      <t>シ</t>
    </rPh>
    <rPh sb="1" eb="3">
      <t>チョウシャ</t>
    </rPh>
    <rPh sb="3" eb="5">
      <t>ケンセツ</t>
    </rPh>
    <rPh sb="5" eb="7">
      <t>キキン</t>
    </rPh>
    <phoneticPr fontId="5"/>
  </si>
  <si>
    <t>-</t>
    <phoneticPr fontId="2"/>
  </si>
  <si>
    <t>熊本県市町村総合事務組合</t>
    <phoneticPr fontId="2"/>
  </si>
  <si>
    <t>氷川町及び八代市中学校組合</t>
    <phoneticPr fontId="2"/>
  </si>
  <si>
    <t>八代広域行政事務組合</t>
    <phoneticPr fontId="2"/>
  </si>
  <si>
    <t>八代生活環境事務組合（一般会計）</t>
    <phoneticPr fontId="2"/>
  </si>
  <si>
    <t>八代生活環境事務組合（水道事業会計）</t>
    <phoneticPr fontId="2"/>
  </si>
  <si>
    <t>熊本県後期高齢者医療広域連合（一般会計）</t>
    <phoneticPr fontId="2"/>
  </si>
  <si>
    <t>熊本県後期高齢者医療広域連合（後期高齢者医療特別会計）</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</si>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</sst>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62281</c:v>
                </c:pt>
              </c:numCache>
            </c:numRef>
          </c:val>
          <c:smooth val="0"/>
          <c:extLst>
            <c:ext xmlns:c16="http://schemas.microsoft.com/office/drawing/2014/chart" uri="{C3380CC4-5D6E-409C-BE32-E72D297353CC}">
              <c16:uniqueId val="{00000000-5045-41C1-A42F-C57D279A0D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112595</c:v>
                </c:pt>
                <c:pt idx="1">
                  <c:v>114564</c:v>
                </c:pt>
                <c:pt idx="2">
                  <c:v>66845</c:v>
                </c:pt>
                <c:pt idx="3">
                  <c:v>58608</c:v>
                </c:pt>
                <c:pt idx="4">
                  <c:v>58154</c:v>
                </c:pt>
              </c:numCache>
            </c:numRef>
          </c:val>
          <c:smooth val="0"/>
          <c:extLst>
            <c:ext xmlns:c16="http://schemas.microsoft.com/office/drawing/2014/chart" uri="{C3380CC4-5D6E-409C-BE32-E72D297353CC}">
              <c16:uniqueId val="{00000001-5045-41C1-A42F-C57D279A0D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5.1100000000000003</c:v>
                </c:pt>
                <c:pt idx="1">
                  <c:v>3.49</c:v>
                </c:pt>
                <c:pt idx="2">
                  <c:v>2.1800000000000002</c:v>
                </c:pt>
                <c:pt idx="3">
                  <c:v>3.9</c:v>
                </c:pt>
                <c:pt idx="4">
                  <c:v>4.46</c:v>
                </c:pt>
              </c:numCache>
            </c:numRef>
          </c:val>
          <c:extLst>
            <c:ext xmlns:c16="http://schemas.microsoft.com/office/drawing/2014/chart" uri="{C3380CC4-5D6E-409C-BE32-E72D297353CC}">
              <c16:uniqueId val="{00000000-0587-4ECE-9CAA-56EB9006DF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6.45</c:v>
                </c:pt>
                <c:pt idx="1">
                  <c:v>7.12</c:v>
                </c:pt>
                <c:pt idx="2">
                  <c:v>7.18</c:v>
                </c:pt>
                <c:pt idx="3">
                  <c:v>5.88</c:v>
                </c:pt>
                <c:pt idx="4">
                  <c:v>10.07</c:v>
                </c:pt>
              </c:numCache>
            </c:numRef>
          </c:val>
          <c:extLst>
            <c:ext xmlns:c16="http://schemas.microsoft.com/office/drawing/2014/chart" uri="{C3380CC4-5D6E-409C-BE32-E72D297353CC}">
              <c16:uniqueId val="{00000001-0587-4ECE-9CAA-56EB9006DF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1.38</c:v>
                </c:pt>
                <c:pt idx="1">
                  <c:v>-1.65</c:v>
                </c:pt>
                <c:pt idx="2">
                  <c:v>-1.32</c:v>
                </c:pt>
                <c:pt idx="3">
                  <c:v>0.66</c:v>
                </c:pt>
                <c:pt idx="4">
                  <c:v>5.0599999999999996</c:v>
                </c:pt>
              </c:numCache>
            </c:numRef>
          </c:val>
          <c:smooth val="0"/>
          <c:extLst>
            <c:ext xmlns:c16="http://schemas.microsoft.com/office/drawing/2014/chart" uri="{C3380CC4-5D6E-409C-BE32-E72D297353CC}">
              <c16:uniqueId val="{00000002-0587-4ECE-9CAA-56EB9006DF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0.46</c:v>
                </c:pt>
                <c:pt idx="2">
                  <c:v>#N/A</c:v>
                </c:pt>
                <c:pt idx="3">
                  <c:v>0.09</c:v>
                </c:pt>
                <c:pt idx="4">
                  <c:v>#N/A</c:v>
                </c:pt>
                <c:pt idx="5">
                  <c:v>0.06</c:v>
                </c:pt>
                <c:pt idx="6">
                  <c:v>#N/A</c:v>
                </c:pt>
                <c:pt idx="7">
                  <c:v>0</c:v>
                </c:pt>
                <c:pt idx="8">
                  <c:v>#N/A</c:v>
                </c:pt>
                <c:pt idx="9">
                  <c:v>0</c:v>
                </c:pt>
              </c:numCache>
            </c:numRef>
          </c:val>
          <c:extLst>
            <c:ext xmlns:c16="http://schemas.microsoft.com/office/drawing/2014/chart" uri="{C3380CC4-5D6E-409C-BE32-E72D297353CC}">
              <c16:uniqueId val="{00000000-4101-4192-88CB-252891CE03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01-4192-88CB-252891CE034B}"/>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101-4192-88CB-252891CE034B}"/>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0.02</c:v>
                </c:pt>
                <c:pt idx="8">
                  <c:v>#N/A</c:v>
                </c:pt>
                <c:pt idx="9">
                  <c:v>0</c:v>
                </c:pt>
              </c:numCache>
            </c:numRef>
          </c:val>
          <c:extLst>
            <c:ext xmlns:c16="http://schemas.microsoft.com/office/drawing/2014/chart" uri="{C3380CC4-5D6E-409C-BE32-E72D297353CC}">
              <c16:uniqueId val="{00000003-4101-4192-88CB-252891CE034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c:v>
                </c:pt>
                <c:pt idx="4">
                  <c:v>#N/A</c:v>
                </c:pt>
                <c:pt idx="5">
                  <c:v>0.1</c:v>
                </c:pt>
                <c:pt idx="6">
                  <c:v>#N/A</c:v>
                </c:pt>
                <c:pt idx="7">
                  <c:v>0.1</c:v>
                </c:pt>
                <c:pt idx="8">
                  <c:v>#N/A</c:v>
                </c:pt>
                <c:pt idx="9">
                  <c:v>0.11</c:v>
                </c:pt>
              </c:numCache>
            </c:numRef>
          </c:val>
          <c:extLst>
            <c:ext xmlns:c16="http://schemas.microsoft.com/office/drawing/2014/chart" uri="{C3380CC4-5D6E-409C-BE32-E72D297353CC}">
              <c16:uniqueId val="{00000004-4101-4192-88CB-252891CE034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1.1000000000000001</c:v>
                </c:pt>
                <c:pt idx="2">
                  <c:v>#N/A</c:v>
                </c:pt>
                <c:pt idx="3">
                  <c:v>1.58</c:v>
                </c:pt>
                <c:pt idx="4">
                  <c:v>#N/A</c:v>
                </c:pt>
                <c:pt idx="5">
                  <c:v>1.72</c:v>
                </c:pt>
                <c:pt idx="6">
                  <c:v>#N/A</c:v>
                </c:pt>
                <c:pt idx="7">
                  <c:v>1.73</c:v>
                </c:pt>
                <c:pt idx="8">
                  <c:v>#N/A</c:v>
                </c:pt>
                <c:pt idx="9">
                  <c:v>1.82</c:v>
                </c:pt>
              </c:numCache>
            </c:numRef>
          </c:val>
          <c:extLst>
            <c:ext xmlns:c16="http://schemas.microsoft.com/office/drawing/2014/chart" uri="{C3380CC4-5D6E-409C-BE32-E72D297353CC}">
              <c16:uniqueId val="{00000005-4101-4192-88CB-252891CE034B}"/>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c:v>
                </c:pt>
                <c:pt idx="2">
                  <c:v>#N/A</c:v>
                </c:pt>
                <c:pt idx="3">
                  <c:v>1.41</c:v>
                </c:pt>
                <c:pt idx="4">
                  <c:v>#N/A</c:v>
                </c:pt>
                <c:pt idx="5">
                  <c:v>1.59</c:v>
                </c:pt>
                <c:pt idx="6">
                  <c:v>#N/A</c:v>
                </c:pt>
                <c:pt idx="7">
                  <c:v>1.7</c:v>
                </c:pt>
                <c:pt idx="8">
                  <c:v>#N/A</c:v>
                </c:pt>
                <c:pt idx="9">
                  <c:v>1.91</c:v>
                </c:pt>
              </c:numCache>
            </c:numRef>
          </c:val>
          <c:extLst>
            <c:ext xmlns:c16="http://schemas.microsoft.com/office/drawing/2014/chart" uri="{C3380CC4-5D6E-409C-BE32-E72D297353CC}">
              <c16:uniqueId val="{00000006-4101-4192-88CB-252891CE03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1.19</c:v>
                </c:pt>
                <c:pt idx="1">
                  <c:v>#N/A</c:v>
                </c:pt>
                <c:pt idx="2">
                  <c:v>1.28</c:v>
                </c:pt>
                <c:pt idx="3">
                  <c:v>#N/A</c:v>
                </c:pt>
                <c:pt idx="4">
                  <c:v>0.15</c:v>
                </c:pt>
                <c:pt idx="5">
                  <c:v>#N/A</c:v>
                </c:pt>
                <c:pt idx="6">
                  <c:v>#N/A</c:v>
                </c:pt>
                <c:pt idx="7">
                  <c:v>0.96</c:v>
                </c:pt>
                <c:pt idx="8">
                  <c:v>#N/A</c:v>
                </c:pt>
                <c:pt idx="9">
                  <c:v>2.0099999999999998</c:v>
                </c:pt>
              </c:numCache>
            </c:numRef>
          </c:val>
          <c:extLst>
            <c:ext xmlns:c16="http://schemas.microsoft.com/office/drawing/2014/chart" uri="{C3380CC4-5D6E-409C-BE32-E72D297353CC}">
              <c16:uniqueId val="{00000007-4101-4192-88CB-252891CE034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1.91</c:v>
                </c:pt>
                <c:pt idx="2">
                  <c:v>#N/A</c:v>
                </c:pt>
                <c:pt idx="3">
                  <c:v>2.69</c:v>
                </c:pt>
                <c:pt idx="4">
                  <c:v>#N/A</c:v>
                </c:pt>
                <c:pt idx="5">
                  <c:v>3.89</c:v>
                </c:pt>
                <c:pt idx="6">
                  <c:v>#N/A</c:v>
                </c:pt>
                <c:pt idx="7">
                  <c:v>2.52</c:v>
                </c:pt>
                <c:pt idx="8">
                  <c:v>#N/A</c:v>
                </c:pt>
                <c:pt idx="9">
                  <c:v>3.52</c:v>
                </c:pt>
              </c:numCache>
            </c:numRef>
          </c:val>
          <c:extLst>
            <c:ext xmlns:c16="http://schemas.microsoft.com/office/drawing/2014/chart" uri="{C3380CC4-5D6E-409C-BE32-E72D297353CC}">
              <c16:uniqueId val="{00000008-4101-4192-88CB-252891CE03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5.33</c:v>
                </c:pt>
                <c:pt idx="2">
                  <c:v>#N/A</c:v>
                </c:pt>
                <c:pt idx="3">
                  <c:v>3.49</c:v>
                </c:pt>
                <c:pt idx="4">
                  <c:v>#N/A</c:v>
                </c:pt>
                <c:pt idx="5">
                  <c:v>2.1800000000000002</c:v>
                </c:pt>
                <c:pt idx="6">
                  <c:v>#N/A</c:v>
                </c:pt>
                <c:pt idx="7">
                  <c:v>3.89</c:v>
                </c:pt>
                <c:pt idx="8">
                  <c:v>#N/A</c:v>
                </c:pt>
                <c:pt idx="9">
                  <c:v>4.45</c:v>
                </c:pt>
              </c:numCache>
            </c:numRef>
          </c:val>
          <c:extLst>
            <c:ext xmlns:c16="http://schemas.microsoft.com/office/drawing/2014/chart" uri="{C3380CC4-5D6E-409C-BE32-E72D297353CC}">
              <c16:uniqueId val="{00000009-4101-4192-88CB-252891CE03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5080</c:v>
                </c:pt>
                <c:pt idx="5">
                  <c:v>5129</c:v>
                </c:pt>
                <c:pt idx="8">
                  <c:v>5107</c:v>
                </c:pt>
                <c:pt idx="11">
                  <c:v>5125</c:v>
                </c:pt>
                <c:pt idx="14">
                  <c:v>5215</c:v>
                </c:pt>
              </c:numCache>
            </c:numRef>
          </c:val>
          <c:extLst>
            <c:ext xmlns:c16="http://schemas.microsoft.com/office/drawing/2014/chart" uri="{C3380CC4-5D6E-409C-BE32-E72D297353CC}">
              <c16:uniqueId val="{00000000-27C1-4E81-8E75-520D8C509D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C1-4E81-8E75-520D8C509D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128</c:v>
                </c:pt>
                <c:pt idx="3">
                  <c:v>121</c:v>
                </c:pt>
                <c:pt idx="6">
                  <c:v>113</c:v>
                </c:pt>
                <c:pt idx="9">
                  <c:v>104</c:v>
                </c:pt>
                <c:pt idx="12">
                  <c:v>108</c:v>
                </c:pt>
              </c:numCache>
            </c:numRef>
          </c:val>
          <c:extLst>
            <c:ext xmlns:c16="http://schemas.microsoft.com/office/drawing/2014/chart" uri="{C3380CC4-5D6E-409C-BE32-E72D297353CC}">
              <c16:uniqueId val="{00000002-27C1-4E81-8E75-520D8C509D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96</c:v>
                </c:pt>
                <c:pt idx="3">
                  <c:v>77</c:v>
                </c:pt>
                <c:pt idx="6">
                  <c:v>76</c:v>
                </c:pt>
                <c:pt idx="9">
                  <c:v>88</c:v>
                </c:pt>
                <c:pt idx="12">
                  <c:v>90</c:v>
                </c:pt>
              </c:numCache>
            </c:numRef>
          </c:val>
          <c:extLst>
            <c:ext xmlns:c16="http://schemas.microsoft.com/office/drawing/2014/chart" uri="{C3380CC4-5D6E-409C-BE32-E72D297353CC}">
              <c16:uniqueId val="{00000003-27C1-4E81-8E75-520D8C509D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1494</c:v>
                </c:pt>
                <c:pt idx="3">
                  <c:v>1482</c:v>
                </c:pt>
                <c:pt idx="6">
                  <c:v>1363</c:v>
                </c:pt>
                <c:pt idx="9">
                  <c:v>1288</c:v>
                </c:pt>
                <c:pt idx="12">
                  <c:v>1298</c:v>
                </c:pt>
              </c:numCache>
            </c:numRef>
          </c:val>
          <c:extLst>
            <c:ext xmlns:c16="http://schemas.microsoft.com/office/drawing/2014/chart" uri="{C3380CC4-5D6E-409C-BE32-E72D297353CC}">
              <c16:uniqueId val="{00000004-27C1-4E81-8E75-520D8C509D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C1-4E81-8E75-520D8C509D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C1-4E81-8E75-520D8C509D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6150</c:v>
                </c:pt>
                <c:pt idx="3">
                  <c:v>6173</c:v>
                </c:pt>
                <c:pt idx="6">
                  <c:v>6183</c:v>
                </c:pt>
                <c:pt idx="9">
                  <c:v>6237</c:v>
                </c:pt>
                <c:pt idx="12">
                  <c:v>6345</c:v>
                </c:pt>
              </c:numCache>
            </c:numRef>
          </c:val>
          <c:extLst>
            <c:ext xmlns:c16="http://schemas.microsoft.com/office/drawing/2014/chart" uri="{C3380CC4-5D6E-409C-BE32-E72D297353CC}">
              <c16:uniqueId val="{00000007-27C1-4E81-8E75-520D8C509D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2788</c:v>
                </c:pt>
                <c:pt idx="2">
                  <c:v>#N/A</c:v>
                </c:pt>
                <c:pt idx="3">
                  <c:v>#N/A</c:v>
                </c:pt>
                <c:pt idx="4">
                  <c:v>2724</c:v>
                </c:pt>
                <c:pt idx="5">
                  <c:v>#N/A</c:v>
                </c:pt>
                <c:pt idx="6">
                  <c:v>#N/A</c:v>
                </c:pt>
                <c:pt idx="7">
                  <c:v>2628</c:v>
                </c:pt>
                <c:pt idx="8">
                  <c:v>#N/A</c:v>
                </c:pt>
                <c:pt idx="9">
                  <c:v>#N/A</c:v>
                </c:pt>
                <c:pt idx="10">
                  <c:v>2592</c:v>
                </c:pt>
                <c:pt idx="11">
                  <c:v>#N/A</c:v>
                </c:pt>
                <c:pt idx="12">
                  <c:v>#N/A</c:v>
                </c:pt>
                <c:pt idx="13">
                  <c:v>2626</c:v>
                </c:pt>
                <c:pt idx="14">
                  <c:v>#N/A</c:v>
                </c:pt>
              </c:numCache>
            </c:numRef>
          </c:val>
          <c:smooth val="0"/>
          <c:extLst>
            <c:ext xmlns:c16="http://schemas.microsoft.com/office/drawing/2014/chart" uri="{C3380CC4-5D6E-409C-BE32-E72D297353CC}">
              <c16:uniqueId val="{00000008-27C1-4E81-8E75-520D8C509D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58651</c:v>
                </c:pt>
                <c:pt idx="5">
                  <c:v>60861</c:v>
                </c:pt>
                <c:pt idx="8">
                  <c:v>63221</c:v>
                </c:pt>
                <c:pt idx="11">
                  <c:v>66646</c:v>
                </c:pt>
                <c:pt idx="14">
                  <c:v>74641</c:v>
                </c:pt>
              </c:numCache>
            </c:numRef>
          </c:val>
          <c:extLst>
            <c:ext xmlns:c16="http://schemas.microsoft.com/office/drawing/2014/chart" uri="{C3380CC4-5D6E-409C-BE32-E72D297353CC}">
              <c16:uniqueId val="{00000000-2F6D-4D2D-B22C-0C5BD42A38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899</c:v>
                </c:pt>
                <c:pt idx="5">
                  <c:v>796</c:v>
                </c:pt>
                <c:pt idx="8">
                  <c:v>681</c:v>
                </c:pt>
                <c:pt idx="11">
                  <c:v>554</c:v>
                </c:pt>
                <c:pt idx="14">
                  <c:v>541</c:v>
                </c:pt>
              </c:numCache>
            </c:numRef>
          </c:val>
          <c:extLst>
            <c:ext xmlns:c16="http://schemas.microsoft.com/office/drawing/2014/chart" uri="{C3380CC4-5D6E-409C-BE32-E72D297353CC}">
              <c16:uniqueId val="{00000001-2F6D-4D2D-B22C-0C5BD42A38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9140</c:v>
                </c:pt>
                <c:pt idx="5">
                  <c:v>9080</c:v>
                </c:pt>
                <c:pt idx="8">
                  <c:v>8819</c:v>
                </c:pt>
                <c:pt idx="11">
                  <c:v>8903</c:v>
                </c:pt>
                <c:pt idx="14">
                  <c:v>11045</c:v>
                </c:pt>
              </c:numCache>
            </c:numRef>
          </c:val>
          <c:extLst>
            <c:ext xmlns:c16="http://schemas.microsoft.com/office/drawing/2014/chart" uri="{C3380CC4-5D6E-409C-BE32-E72D297353CC}">
              <c16:uniqueId val="{00000002-2F6D-4D2D-B22C-0C5BD42A38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6D-4D2D-B22C-0C5BD42A38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6D-4D2D-B22C-0C5BD42A38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2</c:v>
                </c:pt>
                <c:pt idx="9">
                  <c:v>2</c:v>
                </c:pt>
                <c:pt idx="12">
                  <c:v>0</c:v>
                </c:pt>
              </c:numCache>
            </c:numRef>
          </c:val>
          <c:extLst>
            <c:ext xmlns:c16="http://schemas.microsoft.com/office/drawing/2014/chart" uri="{C3380CC4-5D6E-409C-BE32-E72D297353CC}">
              <c16:uniqueId val="{00000005-2F6D-4D2D-B22C-0C5BD42A38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9067</c:v>
                </c:pt>
                <c:pt idx="3">
                  <c:v>8771</c:v>
                </c:pt>
                <c:pt idx="6">
                  <c:v>9073</c:v>
                </c:pt>
                <c:pt idx="9">
                  <c:v>8947</c:v>
                </c:pt>
                <c:pt idx="12">
                  <c:v>8931</c:v>
                </c:pt>
              </c:numCache>
            </c:numRef>
          </c:val>
          <c:extLst>
            <c:ext xmlns:c16="http://schemas.microsoft.com/office/drawing/2014/chart" uri="{C3380CC4-5D6E-409C-BE32-E72D297353CC}">
              <c16:uniqueId val="{00000006-2F6D-4D2D-B22C-0C5BD42A38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807</c:v>
                </c:pt>
                <c:pt idx="3">
                  <c:v>837</c:v>
                </c:pt>
                <c:pt idx="6">
                  <c:v>794</c:v>
                </c:pt>
                <c:pt idx="9">
                  <c:v>729</c:v>
                </c:pt>
                <c:pt idx="12">
                  <c:v>792</c:v>
                </c:pt>
              </c:numCache>
            </c:numRef>
          </c:val>
          <c:extLst>
            <c:ext xmlns:c16="http://schemas.microsoft.com/office/drawing/2014/chart" uri="{C3380CC4-5D6E-409C-BE32-E72D297353CC}">
              <c16:uniqueId val="{00000007-2F6D-4D2D-B22C-0C5BD42A38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17271</c:v>
                </c:pt>
                <c:pt idx="3">
                  <c:v>17714</c:v>
                </c:pt>
                <c:pt idx="6">
                  <c:v>17248</c:v>
                </c:pt>
                <c:pt idx="9">
                  <c:v>16685</c:v>
                </c:pt>
                <c:pt idx="12">
                  <c:v>16072</c:v>
                </c:pt>
              </c:numCache>
            </c:numRef>
          </c:val>
          <c:extLst>
            <c:ext xmlns:c16="http://schemas.microsoft.com/office/drawing/2014/chart" uri="{C3380CC4-5D6E-409C-BE32-E72D297353CC}">
              <c16:uniqueId val="{00000008-2F6D-4D2D-B22C-0C5BD42A38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1052</c:v>
                </c:pt>
                <c:pt idx="3">
                  <c:v>1026</c:v>
                </c:pt>
                <c:pt idx="6">
                  <c:v>1006</c:v>
                </c:pt>
                <c:pt idx="9">
                  <c:v>987</c:v>
                </c:pt>
                <c:pt idx="12">
                  <c:v>1070</c:v>
                </c:pt>
              </c:numCache>
            </c:numRef>
          </c:val>
          <c:extLst>
            <c:ext xmlns:c16="http://schemas.microsoft.com/office/drawing/2014/chart" uri="{C3380CC4-5D6E-409C-BE32-E72D297353CC}">
              <c16:uniqueId val="{00000009-2F6D-4D2D-B22C-0C5BD42A38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64894</c:v>
                </c:pt>
                <c:pt idx="3">
                  <c:v>67927</c:v>
                </c:pt>
                <c:pt idx="6">
                  <c:v>71248</c:v>
                </c:pt>
                <c:pt idx="9">
                  <c:v>75515</c:v>
                </c:pt>
                <c:pt idx="12">
                  <c:v>85751</c:v>
                </c:pt>
              </c:numCache>
            </c:numRef>
          </c:val>
          <c:extLst>
            <c:ext xmlns:c16="http://schemas.microsoft.com/office/drawing/2014/chart" uri="{C3380CC4-5D6E-409C-BE32-E72D297353CC}">
              <c16:uniqueId val="{0000000A-2F6D-4D2D-B22C-0C5BD42A38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24403</c:v>
                </c:pt>
                <c:pt idx="2">
                  <c:v>#N/A</c:v>
                </c:pt>
                <c:pt idx="3">
                  <c:v>#N/A</c:v>
                </c:pt>
                <c:pt idx="4">
                  <c:v>25540</c:v>
                </c:pt>
                <c:pt idx="5">
                  <c:v>#N/A</c:v>
                </c:pt>
                <c:pt idx="6">
                  <c:v>#N/A</c:v>
                </c:pt>
                <c:pt idx="7">
                  <c:v>26650</c:v>
                </c:pt>
                <c:pt idx="8">
                  <c:v>#N/A</c:v>
                </c:pt>
                <c:pt idx="9">
                  <c:v>#N/A</c:v>
                </c:pt>
                <c:pt idx="10">
                  <c:v>26762</c:v>
                </c:pt>
                <c:pt idx="11">
                  <c:v>#N/A</c:v>
                </c:pt>
                <c:pt idx="12">
                  <c:v>#N/A</c:v>
                </c:pt>
                <c:pt idx="13">
                  <c:v>26388</c:v>
                </c:pt>
                <c:pt idx="14">
                  <c:v>#N/A</c:v>
                </c:pt>
              </c:numCache>
            </c:numRef>
          </c:val>
          <c:smooth val="0"/>
          <c:extLst>
            <c:ext xmlns:c16="http://schemas.microsoft.com/office/drawing/2014/chart" uri="{C3380CC4-5D6E-409C-BE32-E72D297353CC}">
              <c16:uniqueId val="{0000000B-2F6D-4D2D-B22C-0C5BD42A38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2351</c:v>
                </c:pt>
                <c:pt idx="1">
                  <c:v>1955</c:v>
                </c:pt>
                <c:pt idx="2">
                  <c:v>3455</c:v>
                </c:pt>
              </c:numCache>
            </c:numRef>
          </c:val>
          <c:extLst>
            <c:ext xmlns:c16="http://schemas.microsoft.com/office/drawing/2014/chart" uri="{C3380CC4-5D6E-409C-BE32-E72D297353CC}">
              <c16:uniqueId val="{00000000-F583-4129-8C8E-A4404575E4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706</c:v>
                </c:pt>
                <c:pt idx="1">
                  <c:v>707</c:v>
                </c:pt>
                <c:pt idx="2">
                  <c:v>1908</c:v>
                </c:pt>
              </c:numCache>
            </c:numRef>
          </c:val>
          <c:extLst>
            <c:ext xmlns:c16="http://schemas.microsoft.com/office/drawing/2014/chart" uri="{C3380CC4-5D6E-409C-BE32-E72D297353CC}">
              <c16:uniqueId val="{00000001-F583-4129-8C8E-A4404575E4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4315</c:v>
                </c:pt>
                <c:pt idx="1">
                  <c:v>5726</c:v>
                </c:pt>
                <c:pt idx="2">
                  <c:v>5643</c:v>
                </c:pt>
              </c:numCache>
            </c:numRef>
          </c:val>
          <c:extLst>
            <c:ext xmlns:c16="http://schemas.microsoft.com/office/drawing/2014/chart" uri="{C3380CC4-5D6E-409C-BE32-E72D297353CC}">
              <c16:uniqueId val="{00000002-F583-4129-8C8E-A4404575E4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04DBB95-14A9-456B-9C4A-625942660C1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BBF88DA-046D-493D-8AB6-35B58056581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138" y="426817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市内企業の収益は回復傾向にあり、市民税の法人分は増加となっておりますが、年々生産年齢人口は減少傾向にあり、今後も大幅な増収は厳しい状況です。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の個別施設計画の策定や収納率向上への取り組みに注力しており、引き続き、市税の収納率向上対策による歳入の確保に努めるとともに事業の見直しによる計画的な歳出削減により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156936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576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71863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156936</xdr:rowOff>
    </xdr:from>
    <xdr:to>
      <xdr:col>24</xdr:col>
      <xdr:colOff>12700</xdr:colOff>
      <xdr:row>35</xdr:row>
      <xdr:rowOff>156936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108857</xdr:rowOff>
    </xdr:from>
    <xdr:to>
      <xdr:col>19</xdr:col>
      <xdr:colOff>184150</xdr:colOff>
      <xdr:row>39</xdr:row>
      <xdr:rowOff>39007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普通交付税の増等により経常一般財源総額が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億円増加したことに加え、経常一般財源充当経費が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億円減少したため、前年度と比べ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ポイント減少し、類似団体平均値と同等の数値となりました。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大型事業は終了したものの、管理コストの増など経常収支比率の上昇も懸念されるため、経常経費削減に引き続き取り組んでいきます。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67</xdr:row>
      <xdr:rowOff>20259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05572"/>
          <a:ext cx="0" cy="1401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163786</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20259</xdr:rowOff>
    </xdr:from>
    <xdr:to>
      <xdr:col>24</xdr:col>
      <xdr:colOff>12700</xdr:colOff>
      <xdr:row>67</xdr:row>
      <xdr:rowOff>20259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0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67</xdr:row>
      <xdr:rowOff>54731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829472"/>
          <a:ext cx="8382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132339</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76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31750</xdr:rowOff>
    </xdr:from>
    <xdr:to>
      <xdr:col>19</xdr:col>
      <xdr:colOff>133350</xdr:colOff>
      <xdr:row>67</xdr:row>
      <xdr:rowOff>54731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5189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105531</xdr:rowOff>
    </xdr:from>
    <xdr:to>
      <xdr:col>19</xdr:col>
      <xdr:colOff>184150</xdr:colOff>
      <xdr:row>66</xdr:row>
      <xdr:rowOff>35681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24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45858</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101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65315</xdr:rowOff>
    </xdr:from>
    <xdr:to>
      <xdr:col>15</xdr:col>
      <xdr:colOff>82550</xdr:colOff>
      <xdr:row>67</xdr:row>
      <xdr:rowOff>31750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3810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103310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65315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19716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139095</xdr:rowOff>
    </xdr:from>
    <xdr:to>
      <xdr:col>11</xdr:col>
      <xdr:colOff>82550</xdr:colOff>
      <xdr:row>65</xdr:row>
      <xdr:rowOff>69245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11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79422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88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165299</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3931</xdr:rowOff>
    </xdr:from>
    <xdr:to>
      <xdr:col>19</xdr:col>
      <xdr:colOff>184150</xdr:colOff>
      <xdr:row>67</xdr:row>
      <xdr:rowOff>105531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90308</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57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前年度と比較し、定年退職者の減により人件費は減少しておりますが、物件費においては、令和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月豪雨により災害廃棄物処理事業等の影響で増加しており、類似団体平均と比べて人口一人当たりの決算額は高くなっています。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今後は、物件費の計画的な削減を行うとともに、適正な定員管理を図りながら、人件費の抑制に努めます。</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52442</xdr:rowOff>
    </xdr:from>
    <xdr:to>
      <xdr:col>23</xdr:col>
      <xdr:colOff>133350</xdr:colOff>
      <xdr:row>89</xdr:row>
      <xdr:rowOff>113181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39892"/>
          <a:ext cx="0" cy="1432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85258</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113181</xdr:rowOff>
    </xdr:from>
    <xdr:to>
      <xdr:col>24</xdr:col>
      <xdr:colOff>12700</xdr:colOff>
      <xdr:row>89</xdr:row>
      <xdr:rowOff>113181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7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138819</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8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52442</xdr:rowOff>
    </xdr:from>
    <xdr:to>
      <xdr:col>24</xdr:col>
      <xdr:colOff>12700</xdr:colOff>
      <xdr:row>81</xdr:row>
      <xdr:rowOff>52442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3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3076</xdr:rowOff>
    </xdr:from>
    <xdr:to>
      <xdr:col>23</xdr:col>
      <xdr:colOff>133350</xdr:colOff>
      <xdr:row>85</xdr:row>
      <xdr:rowOff>53191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404876"/>
          <a:ext cx="838200" cy="2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90223</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6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118146</xdr:rowOff>
    </xdr:from>
    <xdr:to>
      <xdr:col>23</xdr:col>
      <xdr:colOff>184150</xdr:colOff>
      <xdr:row>86</xdr:row>
      <xdr:rowOff>48296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140722</xdr:rowOff>
    </xdr:from>
    <xdr:to>
      <xdr:col>19</xdr:col>
      <xdr:colOff>133350</xdr:colOff>
      <xdr:row>84</xdr:row>
      <xdr:rowOff>3076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028172"/>
          <a:ext cx="889000" cy="37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170969</xdr:rowOff>
    </xdr:from>
    <xdr:to>
      <xdr:col>19</xdr:col>
      <xdr:colOff>184150</xdr:colOff>
      <xdr:row>84</xdr:row>
      <xdr:rowOff>101119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85896</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48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46718</xdr:rowOff>
    </xdr:from>
    <xdr:to>
      <xdr:col>15</xdr:col>
      <xdr:colOff>82550</xdr:colOff>
      <xdr:row>81</xdr:row>
      <xdr:rowOff>140722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3934168"/>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120647</xdr:rowOff>
    </xdr:from>
    <xdr:to>
      <xdr:col>15</xdr:col>
      <xdr:colOff>133350</xdr:colOff>
      <xdr:row>83</xdr:row>
      <xdr:rowOff>50797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35574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26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46718</xdr:rowOff>
    </xdr:from>
    <xdr:to>
      <xdr:col>11</xdr:col>
      <xdr:colOff>31750</xdr:colOff>
      <xdr:row>81</xdr:row>
      <xdr:rowOff>158527</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flipV="1">
          <a:off x="1447800" y="13934168"/>
          <a:ext cx="889000" cy="1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51033</xdr:rowOff>
    </xdr:from>
    <xdr:to>
      <xdr:col>11</xdr:col>
      <xdr:colOff>82550</xdr:colOff>
      <xdr:row>82</xdr:row>
      <xdr:rowOff>152633</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137410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30367</xdr:rowOff>
    </xdr:from>
    <xdr:to>
      <xdr:col>7</xdr:col>
      <xdr:colOff>31750</xdr:colOff>
      <xdr:row>82</xdr:row>
      <xdr:rowOff>131967</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116744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2391</xdr:rowOff>
    </xdr:from>
    <xdr:to>
      <xdr:col>23</xdr:col>
      <xdr:colOff>184150</xdr:colOff>
      <xdr:row>85</xdr:row>
      <xdr:rowOff>103991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5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18918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42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123726</xdr:rowOff>
    </xdr:from>
    <xdr:to>
      <xdr:col>19</xdr:col>
      <xdr:colOff>184150</xdr:colOff>
      <xdr:row>84</xdr:row>
      <xdr:rowOff>53876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64053</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12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89922</xdr:rowOff>
    </xdr:from>
    <xdr:to>
      <xdr:col>15</xdr:col>
      <xdr:colOff>133350</xdr:colOff>
      <xdr:row>82</xdr:row>
      <xdr:rowOff>20072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39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30249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74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167368</xdr:rowOff>
    </xdr:from>
    <xdr:to>
      <xdr:col>11</xdr:col>
      <xdr:colOff>82550</xdr:colOff>
      <xdr:row>81</xdr:row>
      <xdr:rowOff>97518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8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107695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6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107727</xdr:rowOff>
    </xdr:from>
    <xdr:to>
      <xdr:col>7</xdr:col>
      <xdr:colOff>31750</xdr:colOff>
      <xdr:row>82</xdr:row>
      <xdr:rowOff>37877</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9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48054</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76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類似団体平均を下回る給与水準となっています。今後も国や県等との均衡を考慮しながら、引き続き給与水準の適正化に努めます。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4234</xdr:rowOff>
    </xdr:from>
    <xdr:to>
      <xdr:col>81</xdr:col>
      <xdr:colOff>44450</xdr:colOff>
      <xdr:row>80</xdr:row>
      <xdr:rowOff>4234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3720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4234</xdr:rowOff>
    </xdr:from>
    <xdr:to>
      <xdr:col>77</xdr:col>
      <xdr:colOff>44450</xdr:colOff>
      <xdr:row>81</xdr:row>
      <xdr:rowOff>114300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372023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52916</xdr:rowOff>
    </xdr:from>
    <xdr:to>
      <xdr:col>77</xdr:col>
      <xdr:colOff>95250</xdr:colOff>
      <xdr:row>82</xdr:row>
      <xdr:rowOff>154516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139293</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198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81</xdr:row>
      <xdr:rowOff>114300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2116</xdr:rowOff>
    </xdr:from>
    <xdr:to>
      <xdr:col>73</xdr:col>
      <xdr:colOff>44450</xdr:colOff>
      <xdr:row>83</xdr:row>
      <xdr:rowOff>103716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88493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81</xdr:row>
      <xdr:rowOff>154516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39615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2116</xdr:rowOff>
    </xdr:from>
    <xdr:to>
      <xdr:col>68</xdr:col>
      <xdr:colOff>203200</xdr:colOff>
      <xdr:row>83</xdr:row>
      <xdr:rowOff>103716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88493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88493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124884</xdr:rowOff>
    </xdr:from>
    <xdr:to>
      <xdr:col>81</xdr:col>
      <xdr:colOff>95250</xdr:colOff>
      <xdr:row>80</xdr:row>
      <xdr:rowOff>55034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46161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59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124884</xdr:rowOff>
    </xdr:from>
    <xdr:to>
      <xdr:col>77</xdr:col>
      <xdr:colOff>95250</xdr:colOff>
      <xdr:row>80</xdr:row>
      <xdr:rowOff>55034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65211</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43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前年度と比較して職員数は変わらないものの、人口減少により人口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市総合計画の重点戦略に掲げる重点取組等に必要な人員を確保するとともに、年齢構成の偏りの是正や専門的な職種の人材確保に重点を置きつつ、定年引上げの動向を踏まえ、適正な定員管理に努めます。</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15875</xdr:rowOff>
    </xdr:from>
    <xdr:to>
      <xdr:col>81</xdr:col>
      <xdr:colOff>44450</xdr:colOff>
      <xdr:row>67</xdr:row>
      <xdr:rowOff>108162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1425"/>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80239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108162</xdr:rowOff>
    </xdr:from>
    <xdr:to>
      <xdr:col>81</xdr:col>
      <xdr:colOff>133350</xdr:colOff>
      <xdr:row>67</xdr:row>
      <xdr:rowOff>108162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102252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15875</xdr:rowOff>
    </xdr:from>
    <xdr:to>
      <xdr:col>81</xdr:col>
      <xdr:colOff>133350</xdr:colOff>
      <xdr:row>59</xdr:row>
      <xdr:rowOff>15875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128905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22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92710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48471</xdr:rowOff>
    </xdr:from>
    <xdr:to>
      <xdr:col>72</xdr:col>
      <xdr:colOff>203200</xdr:colOff>
      <xdr:row>62</xdr:row>
      <xdr:rowOff>60537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783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135467</xdr:rowOff>
    </xdr:from>
    <xdr:to>
      <xdr:col>73</xdr:col>
      <xdr:colOff>44450</xdr:colOff>
      <xdr:row>61</xdr:row>
      <xdr:rowOff>65617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62</xdr:row>
      <xdr:rowOff>48471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778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169121</xdr:rowOff>
    </xdr:from>
    <xdr:to>
      <xdr:col>68</xdr:col>
      <xdr:colOff>203200</xdr:colOff>
      <xdr:row>62</xdr:row>
      <xdr:rowOff>99271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84048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類似団体平均値及び熊本県平均値を上回っていますが、前年度と比較すると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年度以降は減少傾向にあります。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要因としては、公営企業会計における料金改定など経営の健全化が進み、公営企業債の元利償還金に対する繰出金が減少していることが挙げられます。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しかしながら、今後は、環境センターや新庁舎、災害復旧事業など複数の大型事業の償還が重なることから、実質公債費比率は一時的に上昇する見込みです。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引き続き、公債費に充当される企業会計への繰出金を抑えるとともに、通常の建設事業を抑制することで、地方債発行額の抑制に努めていきます。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138006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3228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154094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22860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113877</xdr:rowOff>
    </xdr:from>
    <xdr:to>
      <xdr:col>73</xdr:col>
      <xdr:colOff>44450</xdr:colOff>
      <xdr:row>42</xdr:row>
      <xdr:rowOff>44027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55033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ポイント減少しましたが、依然として類似団体平均値及び熊本県平均値を大きく上回っています。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要因としては、新庁舎などの大型事業や令和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月豪雨による災害復旧事業による地方債の増加が挙げられます。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新庁舎関連の建設事業は令和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完了予定ですが、災害復旧事業は複数年を要するため、今後も地方債の増加が見込まれます。建設事業を精査し、地方債発行額の抑制を行うとともに、借入残高の減少に努め、財政の健全化を図ります。</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64710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94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36787</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64710</xdr:rowOff>
    </xdr:from>
    <xdr:to>
      <xdr:col>81</xdr:col>
      <xdr:colOff>133350</xdr:colOff>
      <xdr:row>23</xdr:row>
      <xdr:rowOff>64710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40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93254</xdr:rowOff>
    </xdr:from>
    <xdr:to>
      <xdr:col>81</xdr:col>
      <xdr:colOff>44450</xdr:colOff>
      <xdr:row>19</xdr:row>
      <xdr:rowOff>143813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350804"/>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56260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6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143813</xdr:rowOff>
    </xdr:from>
    <xdr:to>
      <xdr:col>77</xdr:col>
      <xdr:colOff>44450</xdr:colOff>
      <xdr:row>19</xdr:row>
      <xdr:rowOff>157601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4013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58118</xdr:rowOff>
    </xdr:from>
    <xdr:to>
      <xdr:col>77</xdr:col>
      <xdr:colOff>95250</xdr:colOff>
      <xdr:row>16</xdr:row>
      <xdr:rowOff>159718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169895</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104745</xdr:rowOff>
    </xdr:from>
    <xdr:to>
      <xdr:col>72</xdr:col>
      <xdr:colOff>203200</xdr:colOff>
      <xdr:row>19</xdr:row>
      <xdr:rowOff>157601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362295"/>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87993</xdr:rowOff>
    </xdr:from>
    <xdr:to>
      <xdr:col>73</xdr:col>
      <xdr:colOff>44450</xdr:colOff>
      <xdr:row>17</xdr:row>
      <xdr:rowOff>18143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28320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47292</xdr:rowOff>
    </xdr:from>
    <xdr:to>
      <xdr:col>68</xdr:col>
      <xdr:colOff>152400</xdr:colOff>
      <xdr:row>19</xdr:row>
      <xdr:rowOff>104745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30484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61565</xdr:rowOff>
    </xdr:from>
    <xdr:to>
      <xdr:col>68</xdr:col>
      <xdr:colOff>203200</xdr:colOff>
      <xdr:row>16</xdr:row>
      <xdr:rowOff>163165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47854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42454</xdr:rowOff>
    </xdr:from>
    <xdr:to>
      <xdr:col>81</xdr:col>
      <xdr:colOff>95250</xdr:colOff>
      <xdr:row>19</xdr:row>
      <xdr:rowOff>144054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14531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27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93013</xdr:rowOff>
    </xdr:from>
    <xdr:to>
      <xdr:col>77</xdr:col>
      <xdr:colOff>95250</xdr:colOff>
      <xdr:row>20</xdr:row>
      <xdr:rowOff>23163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3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7940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436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106801</xdr:rowOff>
    </xdr:from>
    <xdr:to>
      <xdr:col>73</xdr:col>
      <xdr:colOff>44450</xdr:colOff>
      <xdr:row>20</xdr:row>
      <xdr:rowOff>36951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21728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53945</xdr:rowOff>
    </xdr:from>
    <xdr:to>
      <xdr:col>68</xdr:col>
      <xdr:colOff>203200</xdr:colOff>
      <xdr:row>19</xdr:row>
      <xdr:rowOff>155545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140322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167942</xdr:rowOff>
    </xdr:from>
    <xdr:to>
      <xdr:col>64</xdr:col>
      <xdr:colOff>152400</xdr:colOff>
      <xdr:row>19</xdr:row>
      <xdr:rowOff>98092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82869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61058</xdr:rowOff>
    </xdr:from>
    <xdr:ext cx="9099176" cy="425758"/>
    <xdr:sp macro="" textlink="">
      <xdr:nvSpPr>
        <xdr:cNvPr id="481" name="テキスト ボックス 480">
          <a:extLst>
            <a:ext uri="{FF2B5EF4-FFF2-40B4-BE49-F238E27FC236}">
              <a16:creationId xmlns:a16="http://schemas.microsoft.com/office/drawing/2014/main" id="{2981A438-162E-4C68-A9C5-E635586C634F}"/>
            </a:ext>
          </a:extLst>
        </xdr:cNvPr>
        <xdr:cNvSpPr txBox="1"/>
      </xdr:nvSpPr>
      <xdr:spPr>
        <a:xfrm>
          <a:off x="756138" y="4506058"/>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ポイント上回っていますが、前年度を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ポイント下回る結果となっています。主な要因としては、令和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定年・早期退職者の減少により、退職手当の費用が減ったことによるものです。なお、ラスパイレス指数は類似団体平均値を下回る傾向にあることから、今後も現在の給与水準を維持しながら、組織体制の見直し等を積極的に進め、適正な定員管理により職員の新陳代謝を図り、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9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86178</xdr:rowOff>
    </xdr:from>
    <xdr:to>
      <xdr:col>24</xdr:col>
      <xdr:colOff>25400</xdr:colOff>
      <xdr:row>41</xdr:row>
      <xdr:rowOff>4535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727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7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41</xdr:row>
      <xdr:rowOff>4535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564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166007</xdr:rowOff>
    </xdr:from>
    <xdr:to>
      <xdr:col>20</xdr:col>
      <xdr:colOff>38100</xdr:colOff>
      <xdr:row>40</xdr:row>
      <xdr:rowOff>96157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106334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39</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91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92528</xdr:rowOff>
    </xdr:from>
    <xdr:to>
      <xdr:col>15</xdr:col>
      <xdr:colOff>149225</xdr:colOff>
      <xdr:row>39</xdr:row>
      <xdr:rowOff>22678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32855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94343</xdr:rowOff>
    </xdr:from>
    <xdr:to>
      <xdr:col>11</xdr:col>
      <xdr:colOff>9525</xdr:colOff>
      <xdr:row>39</xdr:row>
      <xdr:rowOff>4535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094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122663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125185</xdr:rowOff>
    </xdr:from>
    <xdr:to>
      <xdr:col>20</xdr:col>
      <xdr:colOff>38100</xdr:colOff>
      <xdr:row>41</xdr:row>
      <xdr:rowOff>55335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40112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40112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43543</xdr:rowOff>
    </xdr:from>
    <xdr:to>
      <xdr:col>6</xdr:col>
      <xdr:colOff>171450</xdr:colOff>
      <xdr:row>38</xdr:row>
      <xdr:rowOff>145143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129920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物件費は類似団体平均値及び熊本県平均値を下回っており、前年度より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年度に整備した小・中・支援学校へ整備したタブレットの備品購入分の経費が減少したことによるものです。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新庁舎の維持管理経費など、物件費は増額となる見込みであることから、経常的経費を中心に経費の抑制を図ります。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13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った主な要因としては、こども医療費助成事業において基金から繰入を行ったためと、私立保育園保育事業においても国県支出金の特定財源が増加したためです。令和元年度より割合は徐々に減少していますが、県内や類似団体平均と比べても依然として高い傾向にあ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今後も令和４年度から市独自の出産祝い金の給付を開始することにより増加すると予想されます。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996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ポイント減少していますが、類似団体平均値及び熊本県平均値と比較しても依然として高い水準です。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各特別会計への繰出金の見直しを行うことで普通会計の負担を減らし、健全な財政運営に努めます。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110672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99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133549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35378</xdr:rowOff>
    </xdr:from>
    <xdr:to>
      <xdr:col>74</xdr:col>
      <xdr:colOff>31750</xdr:colOff>
      <xdr:row>59</xdr:row>
      <xdr:rowOff>136978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147155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65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補助費等は、熊本県平均値を上回っていますが、類似団体平均値は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主な要因は、広域行政事務組合への負担金が退職手当による人件費や維持補修費が下がったことにより減少したためです。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各種補助金について見直しを行い、目的・効果などの検証を行ってまいります。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78994</xdr:rowOff>
    </xdr:from>
    <xdr:to>
      <xdr:col>82</xdr:col>
      <xdr:colOff>107950</xdr:colOff>
      <xdr:row>41</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3684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165371</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78994</xdr:rowOff>
    </xdr:from>
    <xdr:to>
      <xdr:col>82</xdr:col>
      <xdr:colOff>196850</xdr:colOff>
      <xdr:row>33</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36847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51562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ポイント減少しており、類似団体平均値及び熊本県平均値を下回りました。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しかしながら、新庁舎などの大型事業の償還が本格的に始まることから、今後は公債費は上昇する予定です。通常の建設事業発行額を公債費償還元金の範囲内に抑えながら、公債費の抑制を図ります。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81</xdr:row>
      <xdr:rowOff>15421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87728"/>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158948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15421</xdr:rowOff>
    </xdr:from>
    <xdr:to>
      <xdr:col>24</xdr:col>
      <xdr:colOff>114300</xdr:colOff>
      <xdr:row>81</xdr:row>
      <xdr:rowOff>15421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156936</xdr:rowOff>
    </xdr:from>
    <xdr:to>
      <xdr:col>24</xdr:col>
      <xdr:colOff>25400</xdr:colOff>
      <xdr:row>78</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358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132641</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39914</xdr:rowOff>
    </xdr:from>
    <xdr:to>
      <xdr:col>19</xdr:col>
      <xdr:colOff>187325</xdr:colOff>
      <xdr:row>78</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413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40821</xdr:rowOff>
    </xdr:from>
    <xdr:to>
      <xdr:col>20</xdr:col>
      <xdr:colOff>38100</xdr:colOff>
      <xdr:row>77</xdr:row>
      <xdr:rowOff>142421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18143</xdr:rowOff>
    </xdr:from>
    <xdr:to>
      <xdr:col>15</xdr:col>
      <xdr:colOff>98425</xdr:colOff>
      <xdr:row>78</xdr:row>
      <xdr:rowOff>39914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9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156936</xdr:rowOff>
    </xdr:from>
    <xdr:to>
      <xdr:col>11</xdr:col>
      <xdr:colOff>9525</xdr:colOff>
      <xdr:row>78</xdr:row>
      <xdr:rowOff>18143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358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122663</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160564</xdr:rowOff>
    </xdr:from>
    <xdr:to>
      <xdr:col>15</xdr:col>
      <xdr:colOff>149225</xdr:colOff>
      <xdr:row>78</xdr:row>
      <xdr:rowOff>90714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138793</xdr:rowOff>
    </xdr:from>
    <xdr:to>
      <xdr:col>11</xdr:col>
      <xdr:colOff>60325</xdr:colOff>
      <xdr:row>78</xdr:row>
      <xdr:rowOff>68943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53720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106136</xdr:rowOff>
    </xdr:from>
    <xdr:to>
      <xdr:col>6</xdr:col>
      <xdr:colOff>171450</xdr:colOff>
      <xdr:row>78</xdr:row>
      <xdr:rowOff>36286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21063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これは人件費や扶助費、物件費をはじめとした全ての項目において前年度と比較し減少したことが要因です。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引き続き、計画的な事業費の削減を図りつつ、持続可能な財政運営に努めます。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121557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42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xdr:rowOff>
    </xdr:from>
    <xdr:to>
      <xdr:col>82</xdr:col>
      <xdr:colOff>107950</xdr:colOff>
      <xdr:row>81</xdr:row>
      <xdr:rowOff>102507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80357"/>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100891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91621</xdr:rowOff>
    </xdr:from>
    <xdr:to>
      <xdr:col>78</xdr:col>
      <xdr:colOff>69850</xdr:colOff>
      <xdr:row>81</xdr:row>
      <xdr:rowOff>102507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97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125186</xdr:rowOff>
    </xdr:from>
    <xdr:to>
      <xdr:col>78</xdr:col>
      <xdr:colOff>120650</xdr:colOff>
      <xdr:row>81</xdr:row>
      <xdr:rowOff>55336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84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65513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1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154214</xdr:rowOff>
    </xdr:from>
    <xdr:to>
      <xdr:col>73</xdr:col>
      <xdr:colOff>180975</xdr:colOff>
      <xdr:row>81</xdr:row>
      <xdr:rowOff>91621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870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146957</xdr:rowOff>
    </xdr:from>
    <xdr:to>
      <xdr:col>74</xdr:col>
      <xdr:colOff>31750</xdr:colOff>
      <xdr:row>81</xdr:row>
      <xdr:rowOff>77107</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87284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3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80</xdr:row>
      <xdr:rowOff>154214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728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133350</xdr:rowOff>
    </xdr:from>
    <xdr:to>
      <xdr:col>69</xdr:col>
      <xdr:colOff>142875</xdr:colOff>
      <xdr:row>80</xdr:row>
      <xdr:rowOff>63500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136270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127907</xdr:rowOff>
    </xdr:from>
    <xdr:to>
      <xdr:col>82</xdr:col>
      <xdr:colOff>158750</xdr:colOff>
      <xdr:row>78</xdr:row>
      <xdr:rowOff>58057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99984</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51707</xdr:rowOff>
    </xdr:from>
    <xdr:to>
      <xdr:col>78</xdr:col>
      <xdr:colOff>120650</xdr:colOff>
      <xdr:row>81</xdr:row>
      <xdr:rowOff>153307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138084</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402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40821</xdr:rowOff>
    </xdr:from>
    <xdr:to>
      <xdr:col>74</xdr:col>
      <xdr:colOff>31750</xdr:colOff>
      <xdr:row>81</xdr:row>
      <xdr:rowOff>142421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127198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103414</xdr:rowOff>
    </xdr:from>
    <xdr:to>
      <xdr:col>69</xdr:col>
      <xdr:colOff>142875</xdr:colOff>
      <xdr:row>81</xdr:row>
      <xdr:rowOff>33564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18341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158318</xdr:rowOff>
    </xdr:from>
    <xdr:to>
      <xdr:col>29</xdr:col>
      <xdr:colOff>127000</xdr:colOff>
      <xdr:row>19</xdr:row>
      <xdr:rowOff>137135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1893"/>
          <a:ext cx="0" cy="13504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137135</xdr:rowOff>
    </xdr:from>
    <xdr:to>
      <xdr:col>30</xdr:col>
      <xdr:colOff>25400</xdr:colOff>
      <xdr:row>19</xdr:row>
      <xdr:rowOff>137135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42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73245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158318</xdr:rowOff>
    </xdr:from>
    <xdr:to>
      <xdr:col>30</xdr:col>
      <xdr:colOff>25400</xdr:colOff>
      <xdr:row>11</xdr:row>
      <xdr:rowOff>158318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48171</xdr:rowOff>
    </xdr:from>
    <xdr:to>
      <xdr:col>29</xdr:col>
      <xdr:colOff>127000</xdr:colOff>
      <xdr:row>14</xdr:row>
      <xdr:rowOff>72365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96096"/>
          <a:ext cx="6477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34447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62370</xdr:rowOff>
    </xdr:from>
    <xdr:to>
      <xdr:col>29</xdr:col>
      <xdr:colOff>177800</xdr:colOff>
      <xdr:row>15</xdr:row>
      <xdr:rowOff>163970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72365</xdr:rowOff>
    </xdr:from>
    <xdr:to>
      <xdr:col>26</xdr:col>
      <xdr:colOff>50800</xdr:colOff>
      <xdr:row>14</xdr:row>
      <xdr:rowOff>136868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20290"/>
          <a:ext cx="6985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94336</xdr:rowOff>
    </xdr:from>
    <xdr:to>
      <xdr:col>26</xdr:col>
      <xdr:colOff>101600</xdr:colOff>
      <xdr:row>17</xdr:row>
      <xdr:rowOff>24486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9263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71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136868</xdr:rowOff>
    </xdr:from>
    <xdr:to>
      <xdr:col>22</xdr:col>
      <xdr:colOff>114300</xdr:colOff>
      <xdr:row>15</xdr:row>
      <xdr:rowOff>116865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84793"/>
          <a:ext cx="698500" cy="15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120548</xdr:rowOff>
    </xdr:from>
    <xdr:to>
      <xdr:col>22</xdr:col>
      <xdr:colOff>165100</xdr:colOff>
      <xdr:row>17</xdr:row>
      <xdr:rowOff>50698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35475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116865</xdr:rowOff>
    </xdr:from>
    <xdr:to>
      <xdr:col>18</xdr:col>
      <xdr:colOff>177800</xdr:colOff>
      <xdr:row>16</xdr:row>
      <xdr:rowOff>18110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6240"/>
          <a:ext cx="698500" cy="7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9258</xdr:rowOff>
    </xdr:from>
    <xdr:to>
      <xdr:col>19</xdr:col>
      <xdr:colOff>38100</xdr:colOff>
      <xdr:row>17</xdr:row>
      <xdr:rowOff>110858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95635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45758</xdr:rowOff>
    </xdr:from>
    <xdr:to>
      <xdr:col>15</xdr:col>
      <xdr:colOff>101600</xdr:colOff>
      <xdr:row>17</xdr:row>
      <xdr:rowOff>147358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8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168821</xdr:rowOff>
    </xdr:from>
    <xdr:to>
      <xdr:col>29</xdr:col>
      <xdr:colOff>177800</xdr:colOff>
      <xdr:row>14</xdr:row>
      <xdr:rowOff>98971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13898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21565</xdr:rowOff>
    </xdr:from>
    <xdr:to>
      <xdr:col>26</xdr:col>
      <xdr:colOff>101600</xdr:colOff>
      <xdr:row>14</xdr:row>
      <xdr:rowOff>123165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6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133342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38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86068</xdr:rowOff>
    </xdr:from>
    <xdr:to>
      <xdr:col>22</xdr:col>
      <xdr:colOff>165100</xdr:colOff>
      <xdr:row>15</xdr:row>
      <xdr:rowOff>16218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3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26395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66065</xdr:rowOff>
    </xdr:from>
    <xdr:to>
      <xdr:col>19</xdr:col>
      <xdr:colOff>38100</xdr:colOff>
      <xdr:row>15</xdr:row>
      <xdr:rowOff>167665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138760</xdr:rowOff>
    </xdr:from>
    <xdr:to>
      <xdr:col>15</xdr:col>
      <xdr:colOff>101600</xdr:colOff>
      <xdr:row>16</xdr:row>
      <xdr:rowOff>68910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79087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216317</xdr:rowOff>
    </xdr:from>
    <xdr:to>
      <xdr:col>29</xdr:col>
      <xdr:colOff>127000</xdr:colOff>
      <xdr:row>37</xdr:row>
      <xdr:rowOff>304884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0867"/>
          <a:ext cx="0" cy="128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276961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304884</xdr:rowOff>
    </xdr:from>
    <xdr:to>
      <xdr:col>30</xdr:col>
      <xdr:colOff>25400</xdr:colOff>
      <xdr:row>37</xdr:row>
      <xdr:rowOff>304884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9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131244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216317</xdr:rowOff>
    </xdr:from>
    <xdr:to>
      <xdr:col>30</xdr:col>
      <xdr:colOff>25400</xdr:colOff>
      <xdr:row>33</xdr:row>
      <xdr:rowOff>216317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0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324968</xdr:rowOff>
    </xdr:from>
    <xdr:to>
      <xdr:col>29</xdr:col>
      <xdr:colOff>127000</xdr:colOff>
      <xdr:row>34</xdr:row>
      <xdr:rowOff>341819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92418"/>
          <a:ext cx="6477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336149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03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xdr:rowOff>
    </xdr:from>
    <xdr:to>
      <xdr:col>29</xdr:col>
      <xdr:colOff>177800</xdr:colOff>
      <xdr:row>35</xdr:row>
      <xdr:rowOff>122772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339239</xdr:rowOff>
    </xdr:from>
    <xdr:to>
      <xdr:col>26</xdr:col>
      <xdr:colOff>50800</xdr:colOff>
      <xdr:row>34</xdr:row>
      <xdr:rowOff>341819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06689"/>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122442</xdr:rowOff>
    </xdr:from>
    <xdr:to>
      <xdr:col>26</xdr:col>
      <xdr:colOff>101600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208819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1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321996</xdr:rowOff>
    </xdr:from>
    <xdr:to>
      <xdr:col>22</xdr:col>
      <xdr:colOff>114300</xdr:colOff>
      <xdr:row>34</xdr:row>
      <xdr:rowOff>339239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9446"/>
          <a:ext cx="698500" cy="1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99256</xdr:rowOff>
    </xdr:from>
    <xdr:to>
      <xdr:col>22</xdr:col>
      <xdr:colOff>165100</xdr:colOff>
      <xdr:row>35</xdr:row>
      <xdr:rowOff>200856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185633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311513</xdr:rowOff>
    </xdr:from>
    <xdr:to>
      <xdr:col>18</xdr:col>
      <xdr:colOff>177800</xdr:colOff>
      <xdr:row>34</xdr:row>
      <xdr:rowOff>321996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78963"/>
          <a:ext cx="698500" cy="1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101085</xdr:rowOff>
    </xdr:from>
    <xdr:to>
      <xdr:col>19</xdr:col>
      <xdr:colOff>38100</xdr:colOff>
      <xdr:row>35</xdr:row>
      <xdr:rowOff>202685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187462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81948</xdr:rowOff>
    </xdr:from>
    <xdr:to>
      <xdr:col>15</xdr:col>
      <xdr:colOff>101600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274168</xdr:rowOff>
    </xdr:from>
    <xdr:to>
      <xdr:col>29</xdr:col>
      <xdr:colOff>177800</xdr:colOff>
      <xdr:row>35</xdr:row>
      <xdr:rowOff>32868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4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119245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291019</xdr:rowOff>
    </xdr:from>
    <xdr:to>
      <xdr:col>26</xdr:col>
      <xdr:colOff>101600</xdr:colOff>
      <xdr:row>35</xdr:row>
      <xdr:rowOff>49719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5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59896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2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288439</xdr:rowOff>
    </xdr:from>
    <xdr:to>
      <xdr:col>22</xdr:col>
      <xdr:colOff>165100</xdr:colOff>
      <xdr:row>35</xdr:row>
      <xdr:rowOff>47139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57316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271196</xdr:rowOff>
    </xdr:from>
    <xdr:to>
      <xdr:col>19</xdr:col>
      <xdr:colOff>38100</xdr:colOff>
      <xdr:row>35</xdr:row>
      <xdr:rowOff>29896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40073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260713</xdr:rowOff>
    </xdr:from>
    <xdr:to>
      <xdr:col>15</xdr:col>
      <xdr:colOff>101600</xdr:colOff>
      <xdr:row>35</xdr:row>
      <xdr:rowOff>19413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2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9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22428</xdr:rowOff>
    </xdr:from>
    <xdr:to>
      <xdr:col>24</xdr:col>
      <xdr:colOff>62865</xdr:colOff>
      <xdr:row>38</xdr:row>
      <xdr:rowOff>94862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928"/>
          <a:ext cx="1270" cy="144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98689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94862</xdr:rowOff>
    </xdr:from>
    <xdr:to>
      <xdr:col>24</xdr:col>
      <xdr:colOff>152400</xdr:colOff>
      <xdr:row>38</xdr:row>
      <xdr:rowOff>94862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140555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22428</xdr:rowOff>
    </xdr:from>
    <xdr:to>
      <xdr:col>24</xdr:col>
      <xdr:colOff>152400</xdr:colOff>
      <xdr:row>30</xdr:row>
      <xdr:rowOff>22428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xdr:rowOff>
    </xdr:from>
    <xdr:to>
      <xdr:col>24</xdr:col>
      <xdr:colOff>63500</xdr:colOff>
      <xdr:row>35</xdr:row>
      <xdr:rowOff>37124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02147"/>
          <a:ext cx="8382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151471</xdr:rowOff>
    </xdr:from>
    <xdr:to>
      <xdr:col>24</xdr:col>
      <xdr:colOff>114300</xdr:colOff>
      <xdr:row>35</xdr:row>
      <xdr:rowOff>81621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xdr:rowOff>
    </xdr:from>
    <xdr:to>
      <xdr:col>19</xdr:col>
      <xdr:colOff>177800</xdr:colOff>
      <xdr:row>36</xdr:row>
      <xdr:rowOff>82419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2147"/>
          <a:ext cx="889000" cy="2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107907</xdr:rowOff>
    </xdr:from>
    <xdr:to>
      <xdr:col>20</xdr:col>
      <xdr:colOff>38100</xdr:colOff>
      <xdr:row>36</xdr:row>
      <xdr:rowOff>38057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29184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82419</xdr:rowOff>
    </xdr:from>
    <xdr:to>
      <xdr:col>15</xdr:col>
      <xdr:colOff>50800</xdr:colOff>
      <xdr:row>36</xdr:row>
      <xdr:rowOff>131797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461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110454</xdr:rowOff>
    </xdr:from>
    <xdr:to>
      <xdr:col>15</xdr:col>
      <xdr:colOff>101600</xdr:colOff>
      <xdr:row>37</xdr:row>
      <xdr:rowOff>40604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31731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131797</xdr:rowOff>
    </xdr:from>
    <xdr:to>
      <xdr:col>10</xdr:col>
      <xdr:colOff>114300</xdr:colOff>
      <xdr:row>36</xdr:row>
      <xdr:rowOff>169287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399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126815</xdr:rowOff>
    </xdr:from>
    <xdr:to>
      <xdr:col>10</xdr:col>
      <xdr:colOff>165100</xdr:colOff>
      <xdr:row>37</xdr:row>
      <xdr:rowOff>56965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48092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170902</xdr:rowOff>
    </xdr:from>
    <xdr:to>
      <xdr:col>6</xdr:col>
      <xdr:colOff>38100</xdr:colOff>
      <xdr:row>37</xdr:row>
      <xdr:rowOff>101052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92179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157774</xdr:rowOff>
    </xdr:from>
    <xdr:to>
      <xdr:col>24</xdr:col>
      <xdr:colOff>114300</xdr:colOff>
      <xdr:row>35</xdr:row>
      <xdr:rowOff>87924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136201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122047</xdr:rowOff>
    </xdr:from>
    <xdr:to>
      <xdr:col>20</xdr:col>
      <xdr:colOff>38100</xdr:colOff>
      <xdr:row>35</xdr:row>
      <xdr:rowOff>52197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68724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31619</xdr:rowOff>
    </xdr:from>
    <xdr:to>
      <xdr:col>15</xdr:col>
      <xdr:colOff>101600</xdr:colOff>
      <xdr:row>36</xdr:row>
      <xdr:rowOff>133219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149746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80997</xdr:rowOff>
    </xdr:from>
    <xdr:to>
      <xdr:col>10</xdr:col>
      <xdr:colOff>165100</xdr:colOff>
      <xdr:row>37</xdr:row>
      <xdr:rowOff>11147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27674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118487</xdr:rowOff>
    </xdr:from>
    <xdr:to>
      <xdr:col>6</xdr:col>
      <xdr:colOff>38100</xdr:colOff>
      <xdr:row>37</xdr:row>
      <xdr:rowOff>48637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65164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6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52740</xdr:rowOff>
    </xdr:from>
    <xdr:to>
      <xdr:col>24</xdr:col>
      <xdr:colOff>62865</xdr:colOff>
      <xdr:row>56</xdr:row>
      <xdr:rowOff>105890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25240"/>
          <a:ext cx="1270" cy="1081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109717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105890</xdr:rowOff>
    </xdr:from>
    <xdr:to>
      <xdr:col>24</xdr:col>
      <xdr:colOff>152400</xdr:colOff>
      <xdr:row>56</xdr:row>
      <xdr:rowOff>105890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170867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0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52740</xdr:rowOff>
    </xdr:from>
    <xdr:to>
      <xdr:col>24</xdr:col>
      <xdr:colOff>152400</xdr:colOff>
      <xdr:row>50</xdr:row>
      <xdr:rowOff>52740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2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156616</xdr:rowOff>
    </xdr:from>
    <xdr:to>
      <xdr:col>24</xdr:col>
      <xdr:colOff>63500</xdr:colOff>
      <xdr:row>55</xdr:row>
      <xdr:rowOff>93706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43466"/>
          <a:ext cx="838200" cy="2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93946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00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71069</xdr:rowOff>
    </xdr:from>
    <xdr:to>
      <xdr:col>24</xdr:col>
      <xdr:colOff>114300</xdr:colOff>
      <xdr:row>54</xdr:row>
      <xdr:rowOff>1219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15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93706</xdr:rowOff>
    </xdr:from>
    <xdr:to>
      <xdr:col>19</xdr:col>
      <xdr:colOff>177800</xdr:colOff>
      <xdr:row>57</xdr:row>
      <xdr:rowOff>122120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3456"/>
          <a:ext cx="889000" cy="3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139306</xdr:rowOff>
    </xdr:from>
    <xdr:to>
      <xdr:col>20</xdr:col>
      <xdr:colOff>38100</xdr:colOff>
      <xdr:row>55</xdr:row>
      <xdr:rowOff>69456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85983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1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122120</xdr:rowOff>
    </xdr:from>
    <xdr:to>
      <xdr:col>15</xdr:col>
      <xdr:colOff>50800</xdr:colOff>
      <xdr:row>58</xdr:row>
      <xdr:rowOff>8484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4770"/>
          <a:ext cx="8890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85494</xdr:rowOff>
    </xdr:from>
    <xdr:to>
      <xdr:col>15</xdr:col>
      <xdr:colOff>101600</xdr:colOff>
      <xdr:row>56</xdr:row>
      <xdr:rowOff>15644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32171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25812</xdr:rowOff>
    </xdr:from>
    <xdr:to>
      <xdr:col>10</xdr:col>
      <xdr:colOff>114300</xdr:colOff>
      <xdr:row>58</xdr:row>
      <xdr:rowOff>8484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98462"/>
          <a:ext cx="889000" cy="1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166853</xdr:rowOff>
    </xdr:from>
    <xdr:to>
      <xdr:col>10</xdr:col>
      <xdr:colOff>165100</xdr:colOff>
      <xdr:row>56</xdr:row>
      <xdr:rowOff>97003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113530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6284</xdr:rowOff>
    </xdr:from>
    <xdr:to>
      <xdr:col>6</xdr:col>
      <xdr:colOff>38100</xdr:colOff>
      <xdr:row>56</xdr:row>
      <xdr:rowOff>107884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124411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105816</xdr:rowOff>
    </xdr:from>
    <xdr:to>
      <xdr:col>24</xdr:col>
      <xdr:colOff>114300</xdr:colOff>
      <xdr:row>54</xdr:row>
      <xdr:rowOff>35966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84243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42906</xdr:rowOff>
    </xdr:from>
    <xdr:to>
      <xdr:col>20</xdr:col>
      <xdr:colOff>38100</xdr:colOff>
      <xdr:row>55</xdr:row>
      <xdr:rowOff>144506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135633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71320</xdr:rowOff>
    </xdr:from>
    <xdr:to>
      <xdr:col>15</xdr:col>
      <xdr:colOff>101600</xdr:colOff>
      <xdr:row>58</xdr:row>
      <xdr:rowOff>1470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129134</xdr:rowOff>
    </xdr:from>
    <xdr:to>
      <xdr:col>10</xdr:col>
      <xdr:colOff>165100</xdr:colOff>
      <xdr:row>58</xdr:row>
      <xdr:rowOff>59284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146462</xdr:rowOff>
    </xdr:from>
    <xdr:to>
      <xdr:col>6</xdr:col>
      <xdr:colOff>38100</xdr:colOff>
      <xdr:row>57</xdr:row>
      <xdr:rowOff>76612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160868</xdr:rowOff>
    </xdr:from>
    <xdr:to>
      <xdr:col>24</xdr:col>
      <xdr:colOff>62865</xdr:colOff>
      <xdr:row>78</xdr:row>
      <xdr:rowOff>108793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3818"/>
          <a:ext cx="1270" cy="114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112620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108793</xdr:rowOff>
    </xdr:from>
    <xdr:to>
      <xdr:col>24</xdr:col>
      <xdr:colOff>152400</xdr:colOff>
      <xdr:row>78</xdr:row>
      <xdr:rowOff>108793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107545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160868</xdr:rowOff>
    </xdr:from>
    <xdr:to>
      <xdr:col>24</xdr:col>
      <xdr:colOff>152400</xdr:colOff>
      <xdr:row>71</xdr:row>
      <xdr:rowOff>160868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150399</xdr:rowOff>
    </xdr:from>
    <xdr:to>
      <xdr:col>24</xdr:col>
      <xdr:colOff>63500</xdr:colOff>
      <xdr:row>77</xdr:row>
      <xdr:rowOff>155519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2049"/>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40088</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98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17211</xdr:rowOff>
    </xdr:from>
    <xdr:to>
      <xdr:col>24</xdr:col>
      <xdr:colOff>114300</xdr:colOff>
      <xdr:row>76</xdr:row>
      <xdr:rowOff>118811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146924</xdr:rowOff>
    </xdr:from>
    <xdr:to>
      <xdr:col>19</xdr:col>
      <xdr:colOff>177800</xdr:colOff>
      <xdr:row>77</xdr:row>
      <xdr:rowOff>150399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4857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128219</xdr:rowOff>
    </xdr:from>
    <xdr:to>
      <xdr:col>20</xdr:col>
      <xdr:colOff>38100</xdr:colOff>
      <xdr:row>77</xdr:row>
      <xdr:rowOff>58369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74896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146924</xdr:rowOff>
    </xdr:from>
    <xdr:to>
      <xdr:col>15</xdr:col>
      <xdr:colOff>50800</xdr:colOff>
      <xdr:row>77</xdr:row>
      <xdr:rowOff>150261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48574"/>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29144</xdr:rowOff>
    </xdr:from>
    <xdr:to>
      <xdr:col>15</xdr:col>
      <xdr:colOff>101600</xdr:colOff>
      <xdr:row>77</xdr:row>
      <xdr:rowOff>130744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147271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144089</xdr:rowOff>
    </xdr:from>
    <xdr:to>
      <xdr:col>10</xdr:col>
      <xdr:colOff>114300</xdr:colOff>
      <xdr:row>77</xdr:row>
      <xdr:rowOff>150261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573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12365</xdr:rowOff>
    </xdr:from>
    <xdr:to>
      <xdr:col>10</xdr:col>
      <xdr:colOff>165100</xdr:colOff>
      <xdr:row>77</xdr:row>
      <xdr:rowOff>113965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130492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169094</xdr:rowOff>
    </xdr:from>
    <xdr:to>
      <xdr:col>6</xdr:col>
      <xdr:colOff>38100</xdr:colOff>
      <xdr:row>77</xdr:row>
      <xdr:rowOff>99244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115771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104719</xdr:rowOff>
    </xdr:from>
    <xdr:to>
      <xdr:col>24</xdr:col>
      <xdr:colOff>114300</xdr:colOff>
      <xdr:row>78</xdr:row>
      <xdr:rowOff>34869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19646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99599</xdr:rowOff>
    </xdr:from>
    <xdr:to>
      <xdr:col>20</xdr:col>
      <xdr:colOff>38100</xdr:colOff>
      <xdr:row>78</xdr:row>
      <xdr:rowOff>29749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20876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96124</xdr:rowOff>
    </xdr:from>
    <xdr:to>
      <xdr:col>15</xdr:col>
      <xdr:colOff>101600</xdr:colOff>
      <xdr:row>78</xdr:row>
      <xdr:rowOff>26274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17401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99461</xdr:rowOff>
    </xdr:from>
    <xdr:to>
      <xdr:col>10</xdr:col>
      <xdr:colOff>165100</xdr:colOff>
      <xdr:row>78</xdr:row>
      <xdr:rowOff>29611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20738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93289</xdr:rowOff>
    </xdr:from>
    <xdr:to>
      <xdr:col>6</xdr:col>
      <xdr:colOff>38100</xdr:colOff>
      <xdr:row>78</xdr:row>
      <xdr:rowOff>23439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97</xdr:row>
      <xdr:rowOff>111125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17152"/>
          <a:ext cx="1270" cy="132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114952</xdr:rowOff>
    </xdr:from>
    <xdr:ext cx="599010"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111125</xdr:rowOff>
    </xdr:from>
    <xdr:to>
      <xdr:col>24</xdr:col>
      <xdr:colOff>152400</xdr:colOff>
      <xdr:row>97</xdr:row>
      <xdr:rowOff>111125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4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59919</xdr:rowOff>
    </xdr:from>
    <xdr:to>
      <xdr:col>24</xdr:col>
      <xdr:colOff>63500</xdr:colOff>
      <xdr:row>96</xdr:row>
      <xdr:rowOff>29972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04769"/>
          <a:ext cx="838200" cy="4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3796</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1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25369</xdr:rowOff>
    </xdr:from>
    <xdr:to>
      <xdr:col>24</xdr:col>
      <xdr:colOff>114300</xdr:colOff>
      <xdr:row>95</xdr:row>
      <xdr:rowOff>126969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29972</xdr:rowOff>
    </xdr:from>
    <xdr:to>
      <xdr:col>19</xdr:col>
      <xdr:colOff>177800</xdr:colOff>
      <xdr:row>96</xdr:row>
      <xdr:rowOff>82417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89172"/>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44628</xdr:rowOff>
    </xdr:from>
    <xdr:to>
      <xdr:col>20</xdr:col>
      <xdr:colOff>38100</xdr:colOff>
      <xdr:row>96</xdr:row>
      <xdr:rowOff>146228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0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137355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9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82417</xdr:rowOff>
    </xdr:from>
    <xdr:to>
      <xdr:col>15</xdr:col>
      <xdr:colOff>50800</xdr:colOff>
      <xdr:row>97</xdr:row>
      <xdr:rowOff>8046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41617"/>
          <a:ext cx="889000" cy="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10491</xdr:rowOff>
    </xdr:from>
    <xdr:to>
      <xdr:col>15</xdr:col>
      <xdr:colOff>101600</xdr:colOff>
      <xdr:row>97</xdr:row>
      <xdr:rowOff>112091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103218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7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133147</xdr:rowOff>
    </xdr:from>
    <xdr:to>
      <xdr:col>10</xdr:col>
      <xdr:colOff>114300</xdr:colOff>
      <xdr:row>97</xdr:row>
      <xdr:rowOff>8046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592347"/>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120771</xdr:rowOff>
    </xdr:from>
    <xdr:to>
      <xdr:col>10</xdr:col>
      <xdr:colOff>165100</xdr:colOff>
      <xdr:row>98</xdr:row>
      <xdr:rowOff>50921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4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152946</xdr:rowOff>
    </xdr:from>
    <xdr:to>
      <xdr:col>6</xdr:col>
      <xdr:colOff>38100</xdr:colOff>
      <xdr:row>98</xdr:row>
      <xdr:rowOff>83096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74223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87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9119</xdr:rowOff>
    </xdr:from>
    <xdr:to>
      <xdr:col>24</xdr:col>
      <xdr:colOff>114300</xdr:colOff>
      <xdr:row>93</xdr:row>
      <xdr:rowOff>110719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31996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0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150622</xdr:rowOff>
    </xdr:from>
    <xdr:to>
      <xdr:col>20</xdr:col>
      <xdr:colOff>38100</xdr:colOff>
      <xdr:row>96</xdr:row>
      <xdr:rowOff>80772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97299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1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31617</xdr:rowOff>
    </xdr:from>
    <xdr:to>
      <xdr:col>15</xdr:col>
      <xdr:colOff>101600</xdr:colOff>
      <xdr:row>96</xdr:row>
      <xdr:rowOff>133217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149744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6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128696</xdr:rowOff>
    </xdr:from>
    <xdr:to>
      <xdr:col>10</xdr:col>
      <xdr:colOff>165100</xdr:colOff>
      <xdr:row>97</xdr:row>
      <xdr:rowOff>58846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75373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82347</xdr:rowOff>
    </xdr:from>
    <xdr:to>
      <xdr:col>6</xdr:col>
      <xdr:colOff>38100</xdr:colOff>
      <xdr:row>97</xdr:row>
      <xdr:rowOff>12497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29024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31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31518</xdr:rowOff>
    </xdr:from>
    <xdr:to>
      <xdr:col>54</xdr:col>
      <xdr:colOff>189865</xdr:colOff>
      <xdr:row>39</xdr:row>
      <xdr:rowOff>147951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60818"/>
          <a:ext cx="1270" cy="9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151778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147951</xdr:rowOff>
    </xdr:from>
    <xdr:to>
      <xdr:col>55</xdr:col>
      <xdr:colOff>88900</xdr:colOff>
      <xdr:row>39</xdr:row>
      <xdr:rowOff>147951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34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149645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3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31518</xdr:rowOff>
    </xdr:from>
    <xdr:to>
      <xdr:col>55</xdr:col>
      <xdr:colOff>88900</xdr:colOff>
      <xdr:row>34</xdr:row>
      <xdr:rowOff>31518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6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21786</xdr:rowOff>
    </xdr:from>
    <xdr:to>
      <xdr:col>55</xdr:col>
      <xdr:colOff>0</xdr:colOff>
      <xdr:row>37</xdr:row>
      <xdr:rowOff>14547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36736"/>
          <a:ext cx="838200" cy="10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121454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2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98577</xdr:rowOff>
    </xdr:from>
    <xdr:to>
      <xdr:col>55</xdr:col>
      <xdr:colOff>50800</xdr:colOff>
      <xdr:row>37</xdr:row>
      <xdr:rowOff>28727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21786</xdr:rowOff>
    </xdr:from>
    <xdr:to>
      <xdr:col>50</xdr:col>
      <xdr:colOff>114300</xdr:colOff>
      <xdr:row>37</xdr:row>
      <xdr:rowOff>168210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36736"/>
          <a:ext cx="889000" cy="117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138245</xdr:rowOff>
    </xdr:from>
    <xdr:to>
      <xdr:col>50</xdr:col>
      <xdr:colOff>165100</xdr:colOff>
      <xdr:row>31</xdr:row>
      <xdr:rowOff>68395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84922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168210</xdr:rowOff>
    </xdr:from>
    <xdr:to>
      <xdr:col>45</xdr:col>
      <xdr:colOff>177800</xdr:colOff>
      <xdr:row>38</xdr:row>
      <xdr:rowOff>31551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11860"/>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156457</xdr:rowOff>
    </xdr:from>
    <xdr:to>
      <xdr:col>46</xdr:col>
      <xdr:colOff>38100</xdr:colOff>
      <xdr:row>38</xdr:row>
      <xdr:rowOff>86607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77734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5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30984</xdr:rowOff>
    </xdr:from>
    <xdr:to>
      <xdr:col>41</xdr:col>
      <xdr:colOff>50800</xdr:colOff>
      <xdr:row>38</xdr:row>
      <xdr:rowOff>31551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46084"/>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18034</xdr:rowOff>
    </xdr:from>
    <xdr:to>
      <xdr:col>41</xdr:col>
      <xdr:colOff>101600</xdr:colOff>
      <xdr:row>38</xdr:row>
      <xdr:rowOff>119634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110761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6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28670</xdr:rowOff>
    </xdr:from>
    <xdr:to>
      <xdr:col>36</xdr:col>
      <xdr:colOff>165100</xdr:colOff>
      <xdr:row>38</xdr:row>
      <xdr:rowOff>130270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121397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135197</xdr:rowOff>
    </xdr:from>
    <xdr:to>
      <xdr:col>55</xdr:col>
      <xdr:colOff>50800</xdr:colOff>
      <xdr:row>37</xdr:row>
      <xdr:rowOff>65347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113624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142436</xdr:rowOff>
    </xdr:from>
    <xdr:to>
      <xdr:col>50</xdr:col>
      <xdr:colOff>165100</xdr:colOff>
      <xdr:row>31</xdr:row>
      <xdr:rowOff>72586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28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63713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117410</xdr:rowOff>
    </xdr:from>
    <xdr:to>
      <xdr:col>46</xdr:col>
      <xdr:colOff>38100</xdr:colOff>
      <xdr:row>38</xdr:row>
      <xdr:rowOff>47560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64087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2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152200</xdr:rowOff>
    </xdr:from>
    <xdr:to>
      <xdr:col>41</xdr:col>
      <xdr:colOff>101600</xdr:colOff>
      <xdr:row>38</xdr:row>
      <xdr:rowOff>82350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151635</xdr:rowOff>
    </xdr:from>
    <xdr:to>
      <xdr:col>36</xdr:col>
      <xdr:colOff>165100</xdr:colOff>
      <xdr:row>38</xdr:row>
      <xdr:rowOff>81784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52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98312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115684</xdr:rowOff>
    </xdr:from>
    <xdr:to>
      <xdr:col>54</xdr:col>
      <xdr:colOff>189865</xdr:colOff>
      <xdr:row>59</xdr:row>
      <xdr:rowOff>43752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9634"/>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43752</xdr:rowOff>
    </xdr:from>
    <xdr:to>
      <xdr:col>55</xdr:col>
      <xdr:colOff>88900</xdr:colOff>
      <xdr:row>59</xdr:row>
      <xdr:rowOff>43752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62361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115684</xdr:rowOff>
    </xdr:from>
    <xdr:to>
      <xdr:col>55</xdr:col>
      <xdr:colOff>88900</xdr:colOff>
      <xdr:row>51</xdr:row>
      <xdr:rowOff>115684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24029</xdr:rowOff>
    </xdr:from>
    <xdr:to>
      <xdr:col>55</xdr:col>
      <xdr:colOff>0</xdr:colOff>
      <xdr:row>57</xdr:row>
      <xdr:rowOff>29794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96679"/>
          <a:ext cx="8382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120908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98031</xdr:rowOff>
    </xdr:from>
    <xdr:to>
      <xdr:col>55</xdr:col>
      <xdr:colOff>50800</xdr:colOff>
      <xdr:row>57</xdr:row>
      <xdr:rowOff>28181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90869</xdr:rowOff>
    </xdr:from>
    <xdr:to>
      <xdr:col>50</xdr:col>
      <xdr:colOff>114300</xdr:colOff>
      <xdr:row>57</xdr:row>
      <xdr:rowOff>24029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92069"/>
          <a:ext cx="889000" cy="1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136449</xdr:rowOff>
    </xdr:from>
    <xdr:to>
      <xdr:col>50</xdr:col>
      <xdr:colOff>165100</xdr:colOff>
      <xdr:row>56</xdr:row>
      <xdr:rowOff>66599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83126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170637</xdr:rowOff>
    </xdr:from>
    <xdr:to>
      <xdr:col>45</xdr:col>
      <xdr:colOff>177800</xdr:colOff>
      <xdr:row>56</xdr:row>
      <xdr:rowOff>90869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086037"/>
          <a:ext cx="889000" cy="6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145402</xdr:rowOff>
    </xdr:from>
    <xdr:to>
      <xdr:col>46</xdr:col>
      <xdr:colOff>38100</xdr:colOff>
      <xdr:row>56</xdr:row>
      <xdr:rowOff>75552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92079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170637</xdr:rowOff>
    </xdr:from>
    <xdr:to>
      <xdr:col>41</xdr:col>
      <xdr:colOff>50800</xdr:colOff>
      <xdr:row>53</xdr:row>
      <xdr:rowOff>24194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086037"/>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39840</xdr:rowOff>
    </xdr:from>
    <xdr:to>
      <xdr:col>41</xdr:col>
      <xdr:colOff>101600</xdr:colOff>
      <xdr:row>56</xdr:row>
      <xdr:rowOff>141440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132567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17081</xdr:rowOff>
    </xdr:from>
    <xdr:to>
      <xdr:col>36</xdr:col>
      <xdr:colOff>165100</xdr:colOff>
      <xdr:row>56</xdr:row>
      <xdr:rowOff>118681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109808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150444</xdr:rowOff>
    </xdr:from>
    <xdr:to>
      <xdr:col>55</xdr:col>
      <xdr:colOff>50800</xdr:colOff>
      <xdr:row>57</xdr:row>
      <xdr:rowOff>80594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128871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144679</xdr:rowOff>
    </xdr:from>
    <xdr:to>
      <xdr:col>50</xdr:col>
      <xdr:colOff>165100</xdr:colOff>
      <xdr:row>57</xdr:row>
      <xdr:rowOff>74829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65956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40069</xdr:rowOff>
    </xdr:from>
    <xdr:to>
      <xdr:col>46</xdr:col>
      <xdr:colOff>38100</xdr:colOff>
      <xdr:row>56</xdr:row>
      <xdr:rowOff>141669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132796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119837</xdr:rowOff>
    </xdr:from>
    <xdr:to>
      <xdr:col>41</xdr:col>
      <xdr:colOff>101600</xdr:colOff>
      <xdr:row>53</xdr:row>
      <xdr:rowOff>49987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66514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8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144844</xdr:rowOff>
    </xdr:from>
    <xdr:to>
      <xdr:col>36</xdr:col>
      <xdr:colOff>165100</xdr:colOff>
      <xdr:row>53</xdr:row>
      <xdr:rowOff>74994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91521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83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48306</xdr:rowOff>
    </xdr:from>
    <xdr:to>
      <xdr:col>54</xdr:col>
      <xdr:colOff>189865</xdr:colOff>
      <xdr:row>78</xdr:row>
      <xdr:rowOff>127699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907056"/>
          <a:ext cx="1270" cy="593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131526</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127699</xdr:rowOff>
    </xdr:from>
    <xdr:to>
      <xdr:col>55</xdr:col>
      <xdr:colOff>88900</xdr:colOff>
      <xdr:row>78</xdr:row>
      <xdr:rowOff>127699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166433</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6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48306</xdr:rowOff>
    </xdr:from>
    <xdr:to>
      <xdr:col>55</xdr:col>
      <xdr:colOff>88900</xdr:colOff>
      <xdr:row>75</xdr:row>
      <xdr:rowOff>48306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907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2288</xdr:rowOff>
    </xdr:from>
    <xdr:to>
      <xdr:col>55</xdr:col>
      <xdr:colOff>0</xdr:colOff>
      <xdr:row>77</xdr:row>
      <xdr:rowOff>75670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03938"/>
          <a:ext cx="8382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163349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2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140472</xdr:rowOff>
    </xdr:from>
    <xdr:to>
      <xdr:col>55</xdr:col>
      <xdr:colOff>50800</xdr:colOff>
      <xdr:row>77</xdr:row>
      <xdr:rowOff>70622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16370</xdr:rowOff>
    </xdr:from>
    <xdr:to>
      <xdr:col>50</xdr:col>
      <xdr:colOff>114300</xdr:colOff>
      <xdr:row>77</xdr:row>
      <xdr:rowOff>2288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46570"/>
          <a:ext cx="889000" cy="1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162601</xdr:rowOff>
    </xdr:from>
    <xdr:to>
      <xdr:col>50</xdr:col>
      <xdr:colOff>165100</xdr:colOff>
      <xdr:row>76</xdr:row>
      <xdr:rowOff>92751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109278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16370</xdr:rowOff>
    </xdr:from>
    <xdr:to>
      <xdr:col>45</xdr:col>
      <xdr:colOff>177800</xdr:colOff>
      <xdr:row>78</xdr:row>
      <xdr:rowOff>84745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046570"/>
          <a:ext cx="889000" cy="4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100147</xdr:rowOff>
    </xdr:from>
    <xdr:to>
      <xdr:col>46</xdr:col>
      <xdr:colOff>38100</xdr:colOff>
      <xdr:row>77</xdr:row>
      <xdr:rowOff>30297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21424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11226</xdr:rowOff>
    </xdr:from>
    <xdr:to>
      <xdr:col>41</xdr:col>
      <xdr:colOff>50800</xdr:colOff>
      <xdr:row>78</xdr:row>
      <xdr:rowOff>84745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184176"/>
          <a:ext cx="889000" cy="127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154257</xdr:rowOff>
    </xdr:from>
    <xdr:to>
      <xdr:col>41</xdr:col>
      <xdr:colOff>101600</xdr:colOff>
      <xdr:row>77</xdr:row>
      <xdr:rowOff>84407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100933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84626</xdr:rowOff>
    </xdr:from>
    <xdr:to>
      <xdr:col>36</xdr:col>
      <xdr:colOff>165100</xdr:colOff>
      <xdr:row>77</xdr:row>
      <xdr:rowOff>14776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24870</xdr:rowOff>
    </xdr:from>
    <xdr:to>
      <xdr:col>55</xdr:col>
      <xdr:colOff>50800</xdr:colOff>
      <xdr:row>77</xdr:row>
      <xdr:rowOff>126470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3297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122938</xdr:rowOff>
    </xdr:from>
    <xdr:to>
      <xdr:col>50</xdr:col>
      <xdr:colOff>165100</xdr:colOff>
      <xdr:row>77</xdr:row>
      <xdr:rowOff>53088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44215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2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137020</xdr:rowOff>
    </xdr:from>
    <xdr:to>
      <xdr:col>46</xdr:col>
      <xdr:colOff>38100</xdr:colOff>
      <xdr:row>76</xdr:row>
      <xdr:rowOff>67171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95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83697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33945</xdr:rowOff>
    </xdr:from>
    <xdr:to>
      <xdr:col>41</xdr:col>
      <xdr:colOff>101600</xdr:colOff>
      <xdr:row>78</xdr:row>
      <xdr:rowOff>135545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126672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131876</xdr:rowOff>
    </xdr:from>
    <xdr:to>
      <xdr:col>36</xdr:col>
      <xdr:colOff>165100</xdr:colOff>
      <xdr:row>71</xdr:row>
      <xdr:rowOff>62026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1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78553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19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116111</xdr:rowOff>
    </xdr:from>
    <xdr:to>
      <xdr:col>54</xdr:col>
      <xdr:colOff>189865</xdr:colOff>
      <xdr:row>98</xdr:row>
      <xdr:rowOff>96881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46611"/>
          <a:ext cx="1270" cy="135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100708</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96881</xdr:rowOff>
    </xdr:from>
    <xdr:to>
      <xdr:col>55</xdr:col>
      <xdr:colOff>88900</xdr:colOff>
      <xdr:row>98</xdr:row>
      <xdr:rowOff>96881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62788</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116111</xdr:rowOff>
    </xdr:from>
    <xdr:to>
      <xdr:col>55</xdr:col>
      <xdr:colOff>88900</xdr:colOff>
      <xdr:row>90</xdr:row>
      <xdr:rowOff>116111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4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60847</xdr:rowOff>
    </xdr:from>
    <xdr:to>
      <xdr:col>55</xdr:col>
      <xdr:colOff>0</xdr:colOff>
      <xdr:row>97</xdr:row>
      <xdr:rowOff>91052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91497"/>
          <a:ext cx="838200" cy="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62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52225</xdr:rowOff>
    </xdr:from>
    <xdr:to>
      <xdr:col>55</xdr:col>
      <xdr:colOff>50800</xdr:colOff>
      <xdr:row>96</xdr:row>
      <xdr:rowOff>153825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48502</xdr:rowOff>
    </xdr:from>
    <xdr:to>
      <xdr:col>50</xdr:col>
      <xdr:colOff>114300</xdr:colOff>
      <xdr:row>97</xdr:row>
      <xdr:rowOff>91052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79152"/>
          <a:ext cx="8890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57167</xdr:rowOff>
    </xdr:from>
    <xdr:to>
      <xdr:col>50</xdr:col>
      <xdr:colOff>165100</xdr:colOff>
      <xdr:row>96</xdr:row>
      <xdr:rowOff>158767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9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41646</xdr:rowOff>
    </xdr:from>
    <xdr:to>
      <xdr:col>45</xdr:col>
      <xdr:colOff>177800</xdr:colOff>
      <xdr:row>97</xdr:row>
      <xdr:rowOff>48502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986496"/>
          <a:ext cx="889000" cy="69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147222</xdr:rowOff>
    </xdr:from>
    <xdr:to>
      <xdr:col>46</xdr:col>
      <xdr:colOff>38100</xdr:colOff>
      <xdr:row>96</xdr:row>
      <xdr:rowOff>77372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93899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1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41646</xdr:rowOff>
    </xdr:from>
    <xdr:to>
      <xdr:col>41</xdr:col>
      <xdr:colOff>50800</xdr:colOff>
      <xdr:row>96</xdr:row>
      <xdr:rowOff>134542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986496"/>
          <a:ext cx="889000" cy="60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49037</xdr:rowOff>
    </xdr:from>
    <xdr:to>
      <xdr:col>41</xdr:col>
      <xdr:colOff>101600</xdr:colOff>
      <xdr:row>96</xdr:row>
      <xdr:rowOff>150637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0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141764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88185</xdr:rowOff>
    </xdr:from>
    <xdr:to>
      <xdr:col>36</xdr:col>
      <xdr:colOff>165100</xdr:colOff>
      <xdr:row>97</xdr:row>
      <xdr:rowOff>18335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4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10047</xdr:rowOff>
    </xdr:from>
    <xdr:to>
      <xdr:col>55</xdr:col>
      <xdr:colOff>50800</xdr:colOff>
      <xdr:row>97</xdr:row>
      <xdr:rowOff>111647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159924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40252</xdr:rowOff>
    </xdr:from>
    <xdr:to>
      <xdr:col>50</xdr:col>
      <xdr:colOff>165100</xdr:colOff>
      <xdr:row>97</xdr:row>
      <xdr:rowOff>141852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132979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169152</xdr:rowOff>
    </xdr:from>
    <xdr:to>
      <xdr:col>46</xdr:col>
      <xdr:colOff>38100</xdr:colOff>
      <xdr:row>97</xdr:row>
      <xdr:rowOff>99302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90429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162296</xdr:rowOff>
    </xdr:from>
    <xdr:to>
      <xdr:col>41</xdr:col>
      <xdr:colOff>101600</xdr:colOff>
      <xdr:row>93</xdr:row>
      <xdr:rowOff>92446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9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108973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1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83742</xdr:rowOff>
    </xdr:from>
    <xdr:to>
      <xdr:col>36</xdr:col>
      <xdr:colOff>165100</xdr:colOff>
      <xdr:row>97</xdr:row>
      <xdr:rowOff>13892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30419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1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99254</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42754"/>
          <a:ext cx="1269" cy="15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45931</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99254</xdr:rowOff>
    </xdr:from>
    <xdr:to>
      <xdr:col>86</xdr:col>
      <xdr:colOff>25400</xdr:colOff>
      <xdr:row>30</xdr:row>
      <xdr:rowOff>99254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4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99254</xdr:rowOff>
    </xdr:from>
    <xdr:to>
      <xdr:col>85</xdr:col>
      <xdr:colOff>127000</xdr:colOff>
      <xdr:row>35</xdr:row>
      <xdr:rowOff>93180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5242754"/>
          <a:ext cx="8382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3008</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18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24581</xdr:rowOff>
    </xdr:from>
    <xdr:to>
      <xdr:col>85</xdr:col>
      <xdr:colOff>177800</xdr:colOff>
      <xdr:row>38</xdr:row>
      <xdr:rowOff>126181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93180</xdr:rowOff>
    </xdr:from>
    <xdr:to>
      <xdr:col>81</xdr:col>
      <xdr:colOff>50800</xdr:colOff>
      <xdr:row>37</xdr:row>
      <xdr:rowOff>51036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093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148923</xdr:rowOff>
    </xdr:from>
    <xdr:to>
      <xdr:col>81</xdr:col>
      <xdr:colOff>101600</xdr:colOff>
      <xdr:row>39</xdr:row>
      <xdr:rowOff>79073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70200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7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51036</xdr:rowOff>
    </xdr:from>
    <xdr:to>
      <xdr:col>76</xdr:col>
      <xdr:colOff>114300</xdr:colOff>
      <xdr:row>39</xdr:row>
      <xdr:rowOff>3585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394686"/>
          <a:ext cx="889000" cy="29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157235</xdr:rowOff>
    </xdr:from>
    <xdr:to>
      <xdr:col>76</xdr:col>
      <xdr:colOff>165100</xdr:colOff>
      <xdr:row>39</xdr:row>
      <xdr:rowOff>87385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78512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3585</xdr:rowOff>
    </xdr:from>
    <xdr:to>
      <xdr:col>71</xdr:col>
      <xdr:colOff>177800</xdr:colOff>
      <xdr:row>39</xdr:row>
      <xdr:rowOff>43378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90135"/>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11617</xdr:rowOff>
    </xdr:from>
    <xdr:to>
      <xdr:col>72</xdr:col>
      <xdr:colOff>38100</xdr:colOff>
      <xdr:row>39</xdr:row>
      <xdr:rowOff>113217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104344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9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18246</xdr:rowOff>
    </xdr:from>
    <xdr:to>
      <xdr:col>67</xdr:col>
      <xdr:colOff>101600</xdr:colOff>
      <xdr:row>39</xdr:row>
      <xdr:rowOff>119846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110973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48454</xdr:rowOff>
    </xdr:from>
    <xdr:to>
      <xdr:col>85</xdr:col>
      <xdr:colOff>177800</xdr:colOff>
      <xdr:row>30</xdr:row>
      <xdr:rowOff>150054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1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1481</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1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42380</xdr:rowOff>
    </xdr:from>
    <xdr:to>
      <xdr:col>81</xdr:col>
      <xdr:colOff>101600</xdr:colOff>
      <xdr:row>35</xdr:row>
      <xdr:rowOff>143980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0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160507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58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236</xdr:rowOff>
    </xdr:from>
    <xdr:to>
      <xdr:col>76</xdr:col>
      <xdr:colOff>165100</xdr:colOff>
      <xdr:row>37</xdr:row>
      <xdr:rowOff>101836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3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118363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124235</xdr:rowOff>
    </xdr:from>
    <xdr:to>
      <xdr:col>72</xdr:col>
      <xdr:colOff>38100</xdr:colOff>
      <xdr:row>39</xdr:row>
      <xdr:rowOff>54385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70912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41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164028</xdr:rowOff>
    </xdr:from>
    <xdr:to>
      <xdr:col>67</xdr:col>
      <xdr:colOff>101600</xdr:colOff>
      <xdr:row>39</xdr:row>
      <xdr:rowOff>94178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110705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4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140386</xdr:rowOff>
    </xdr:from>
    <xdr:to>
      <xdr:col>85</xdr:col>
      <xdr:colOff>126364</xdr:colOff>
      <xdr:row>78</xdr:row>
      <xdr:rowOff>100152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41886"/>
          <a:ext cx="1269" cy="133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103979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100152</xdr:rowOff>
    </xdr:from>
    <xdr:to>
      <xdr:col>86</xdr:col>
      <xdr:colOff>25400</xdr:colOff>
      <xdr:row>78</xdr:row>
      <xdr:rowOff>100152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87063</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140386</xdr:rowOff>
    </xdr:from>
    <xdr:to>
      <xdr:col>86</xdr:col>
      <xdr:colOff>25400</xdr:colOff>
      <xdr:row>70</xdr:row>
      <xdr:rowOff>140386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4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112062</xdr:rowOff>
    </xdr:from>
    <xdr:to>
      <xdr:col>85</xdr:col>
      <xdr:colOff>127000</xdr:colOff>
      <xdr:row>74</xdr:row>
      <xdr:rowOff>139997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99362"/>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167212</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511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144335</xdr:rowOff>
    </xdr:from>
    <xdr:to>
      <xdr:col>85</xdr:col>
      <xdr:colOff>177800</xdr:colOff>
      <xdr:row>74</xdr:row>
      <xdr:rowOff>74485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139997</xdr:rowOff>
    </xdr:from>
    <xdr:to>
      <xdr:col>81</xdr:col>
      <xdr:colOff>50800</xdr:colOff>
      <xdr:row>74</xdr:row>
      <xdr:rowOff>166789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27297"/>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29624</xdr:rowOff>
    </xdr:from>
    <xdr:to>
      <xdr:col>81</xdr:col>
      <xdr:colOff>101600</xdr:colOff>
      <xdr:row>75</xdr:row>
      <xdr:rowOff>131224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122352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166789</xdr:rowOff>
    </xdr:from>
    <xdr:to>
      <xdr:col>76</xdr:col>
      <xdr:colOff>114300</xdr:colOff>
      <xdr:row>75</xdr:row>
      <xdr:rowOff>8758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54089"/>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13439</xdr:rowOff>
    </xdr:from>
    <xdr:to>
      <xdr:col>76</xdr:col>
      <xdr:colOff>165100</xdr:colOff>
      <xdr:row>75</xdr:row>
      <xdr:rowOff>115039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106166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8758</xdr:rowOff>
    </xdr:from>
    <xdr:to>
      <xdr:col>71</xdr:col>
      <xdr:colOff>177800</xdr:colOff>
      <xdr:row>75</xdr:row>
      <xdr:rowOff>21491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86750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164726</xdr:rowOff>
    </xdr:from>
    <xdr:to>
      <xdr:col>72</xdr:col>
      <xdr:colOff>38100</xdr:colOff>
      <xdr:row>75</xdr:row>
      <xdr:rowOff>94876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86003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18606</xdr:rowOff>
    </xdr:from>
    <xdr:to>
      <xdr:col>67</xdr:col>
      <xdr:colOff>101600</xdr:colOff>
      <xdr:row>75</xdr:row>
      <xdr:rowOff>120206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111333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61262</xdr:rowOff>
    </xdr:from>
    <xdr:to>
      <xdr:col>85</xdr:col>
      <xdr:colOff>177800</xdr:colOff>
      <xdr:row>74</xdr:row>
      <xdr:rowOff>162862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39689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7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89197</xdr:rowOff>
    </xdr:from>
    <xdr:to>
      <xdr:col>81</xdr:col>
      <xdr:colOff>101600</xdr:colOff>
      <xdr:row>75</xdr:row>
      <xdr:rowOff>19347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35874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115989</xdr:rowOff>
    </xdr:from>
    <xdr:to>
      <xdr:col>76</xdr:col>
      <xdr:colOff>165100</xdr:colOff>
      <xdr:row>75</xdr:row>
      <xdr:rowOff>46139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62666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129408</xdr:rowOff>
    </xdr:from>
    <xdr:to>
      <xdr:col>72</xdr:col>
      <xdr:colOff>38100</xdr:colOff>
      <xdr:row>75</xdr:row>
      <xdr:rowOff>59558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76085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142141</xdr:rowOff>
    </xdr:from>
    <xdr:to>
      <xdr:col>67</xdr:col>
      <xdr:colOff>101600</xdr:colOff>
      <xdr:row>75</xdr:row>
      <xdr:rowOff>72291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88818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65615</xdr:rowOff>
    </xdr:from>
    <xdr:to>
      <xdr:col>85</xdr:col>
      <xdr:colOff>126364</xdr:colOff>
      <xdr:row>98</xdr:row>
      <xdr:rowOff>116897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96115"/>
          <a:ext cx="1269" cy="142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120724</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116897</xdr:rowOff>
    </xdr:from>
    <xdr:to>
      <xdr:col>86</xdr:col>
      <xdr:colOff>25400</xdr:colOff>
      <xdr:row>98</xdr:row>
      <xdr:rowOff>116897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1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12292</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65615</xdr:rowOff>
    </xdr:from>
    <xdr:to>
      <xdr:col>86</xdr:col>
      <xdr:colOff>25400</xdr:colOff>
      <xdr:row>90</xdr:row>
      <xdr:rowOff>65615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166636</xdr:rowOff>
    </xdr:from>
    <xdr:to>
      <xdr:col>85</xdr:col>
      <xdr:colOff>127000</xdr:colOff>
      <xdr:row>97</xdr:row>
      <xdr:rowOff>115621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454386"/>
          <a:ext cx="838200" cy="2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107205</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22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115621</xdr:rowOff>
    </xdr:from>
    <xdr:to>
      <xdr:col>81</xdr:col>
      <xdr:colOff>50800</xdr:colOff>
      <xdr:row>99</xdr:row>
      <xdr:rowOff>3893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46271"/>
          <a:ext cx="889000" cy="2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32207</xdr:rowOff>
    </xdr:from>
    <xdr:to>
      <xdr:col>81</xdr:col>
      <xdr:colOff>101600</xdr:colOff>
      <xdr:row>97</xdr:row>
      <xdr:rowOff>133807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150334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3893</xdr:rowOff>
    </xdr:from>
    <xdr:to>
      <xdr:col>76</xdr:col>
      <xdr:colOff>114300</xdr:colOff>
      <xdr:row>99</xdr:row>
      <xdr:rowOff>14503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77443"/>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65219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147816</xdr:rowOff>
    </xdr:from>
    <xdr:to>
      <xdr:col>71</xdr:col>
      <xdr:colOff>177800</xdr:colOff>
      <xdr:row>99</xdr:row>
      <xdr:rowOff>14503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49916"/>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22623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30185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115836</xdr:rowOff>
    </xdr:from>
    <xdr:to>
      <xdr:col>85</xdr:col>
      <xdr:colOff>177800</xdr:colOff>
      <xdr:row>96</xdr:row>
      <xdr:rowOff>45986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94263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64821</xdr:rowOff>
    </xdr:from>
    <xdr:to>
      <xdr:col>81</xdr:col>
      <xdr:colOff>101600</xdr:colOff>
      <xdr:row>97</xdr:row>
      <xdr:rowOff>166421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157548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124543</xdr:rowOff>
    </xdr:from>
    <xdr:to>
      <xdr:col>76</xdr:col>
      <xdr:colOff>165100</xdr:colOff>
      <xdr:row>99</xdr:row>
      <xdr:rowOff>54693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45820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1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135153</xdr:rowOff>
    </xdr:from>
    <xdr:to>
      <xdr:col>72</xdr:col>
      <xdr:colOff>38100</xdr:colOff>
      <xdr:row>99</xdr:row>
      <xdr:rowOff>65303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56430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2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97016</xdr:rowOff>
    </xdr:from>
    <xdr:to>
      <xdr:col>67</xdr:col>
      <xdr:colOff>101600</xdr:colOff>
      <xdr:row>99</xdr:row>
      <xdr:rowOff>27166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18293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71628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5128"/>
          <a:ext cx="1269" cy="151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18305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71628</xdr:rowOff>
    </xdr:from>
    <xdr:to>
      <xdr:col>116</xdr:col>
      <xdr:colOff>152400</xdr:colOff>
      <xdr:row>30</xdr:row>
      <xdr:rowOff>71628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88282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08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65405</xdr:rowOff>
    </xdr:from>
    <xdr:to>
      <xdr:col>116</xdr:col>
      <xdr:colOff>114300</xdr:colOff>
      <xdr:row>36</xdr:row>
      <xdr:rowOff>167005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37211</xdr:rowOff>
    </xdr:from>
    <xdr:to>
      <xdr:col>112</xdr:col>
      <xdr:colOff>38100</xdr:colOff>
      <xdr:row>37</xdr:row>
      <xdr:rowOff>138811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155338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133350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4845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139954</xdr:rowOff>
    </xdr:from>
    <xdr:to>
      <xdr:col>107</xdr:col>
      <xdr:colOff>101600</xdr:colOff>
      <xdr:row>38</xdr:row>
      <xdr:rowOff>70104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86631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133350</xdr:rowOff>
    </xdr:from>
    <xdr:to>
      <xdr:col>102</xdr:col>
      <xdr:colOff>114300</xdr:colOff>
      <xdr:row>39</xdr:row>
      <xdr:rowOff>26289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4845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90441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136779</xdr:rowOff>
    </xdr:from>
    <xdr:to>
      <xdr:col>98</xdr:col>
      <xdr:colOff>38100</xdr:colOff>
      <xdr:row>38</xdr:row>
      <xdr:rowOff>66929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83456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82550</xdr:rowOff>
    </xdr:from>
    <xdr:to>
      <xdr:col>102</xdr:col>
      <xdr:colOff>165100</xdr:colOff>
      <xdr:row>39</xdr:row>
      <xdr:rowOff>12700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9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146939</xdr:rowOff>
    </xdr:from>
    <xdr:to>
      <xdr:col>98</xdr:col>
      <xdr:colOff>38100</xdr:colOff>
      <xdr:row>39</xdr:row>
      <xdr:rowOff>77089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68216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4083</xdr:rowOff>
    </xdr:from>
    <xdr:to>
      <xdr:col>116</xdr:col>
      <xdr:colOff>62864</xdr:colOff>
      <xdr:row>58</xdr:row>
      <xdr:rowOff>16370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48033"/>
          <a:ext cx="1269" cy="12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20197</xdr:rowOff>
    </xdr:from>
    <xdr:ext cx="378565"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6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16370</xdr:rowOff>
    </xdr:from>
    <xdr:to>
      <xdr:col>116</xdr:col>
      <xdr:colOff>152400</xdr:colOff>
      <xdr:row>58</xdr:row>
      <xdr:rowOff>16370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122210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4083</xdr:rowOff>
    </xdr:from>
    <xdr:to>
      <xdr:col>116</xdr:col>
      <xdr:colOff>152400</xdr:colOff>
      <xdr:row>51</xdr:row>
      <xdr:rowOff>4083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122898</xdr:rowOff>
    </xdr:from>
    <xdr:to>
      <xdr:col>116</xdr:col>
      <xdr:colOff>63500</xdr:colOff>
      <xdr:row>56</xdr:row>
      <xdr:rowOff>134842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724098"/>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103205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36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80328</xdr:rowOff>
    </xdr:from>
    <xdr:to>
      <xdr:col>116</xdr:col>
      <xdr:colOff>114300</xdr:colOff>
      <xdr:row>56</xdr:row>
      <xdr:rowOff>10478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122898</xdr:rowOff>
    </xdr:from>
    <xdr:to>
      <xdr:col>111</xdr:col>
      <xdr:colOff>177800</xdr:colOff>
      <xdr:row>56</xdr:row>
      <xdr:rowOff>135013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72409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141478</xdr:rowOff>
    </xdr:from>
    <xdr:to>
      <xdr:col>112</xdr:col>
      <xdr:colOff>38100</xdr:colOff>
      <xdr:row>56</xdr:row>
      <xdr:rowOff>71628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88155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135013</xdr:rowOff>
    </xdr:from>
    <xdr:to>
      <xdr:col>107</xdr:col>
      <xdr:colOff>50800</xdr:colOff>
      <xdr:row>56</xdr:row>
      <xdr:rowOff>137471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736213"/>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167253</xdr:rowOff>
    </xdr:from>
    <xdr:to>
      <xdr:col>107</xdr:col>
      <xdr:colOff>101600</xdr:colOff>
      <xdr:row>56</xdr:row>
      <xdr:rowOff>97403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113930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134556</xdr:rowOff>
    </xdr:from>
    <xdr:to>
      <xdr:col>102</xdr:col>
      <xdr:colOff>114300</xdr:colOff>
      <xdr:row>56</xdr:row>
      <xdr:rowOff>137471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73575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154394</xdr:rowOff>
    </xdr:from>
    <xdr:to>
      <xdr:col>102</xdr:col>
      <xdr:colOff>165100</xdr:colOff>
      <xdr:row>56</xdr:row>
      <xdr:rowOff>84544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101071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124505</xdr:rowOff>
    </xdr:from>
    <xdr:to>
      <xdr:col>98</xdr:col>
      <xdr:colOff>38100</xdr:colOff>
      <xdr:row>56</xdr:row>
      <xdr:rowOff>54655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55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71182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3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84042</xdr:rowOff>
    </xdr:from>
    <xdr:to>
      <xdr:col>116</xdr:col>
      <xdr:colOff>114300</xdr:colOff>
      <xdr:row>57</xdr:row>
      <xdr:rowOff>14192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6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62469</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72098</xdr:rowOff>
    </xdr:from>
    <xdr:to>
      <xdr:col>112</xdr:col>
      <xdr:colOff>38100</xdr:colOff>
      <xdr:row>57</xdr:row>
      <xdr:rowOff>2248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164825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76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84213</xdr:rowOff>
    </xdr:from>
    <xdr:to>
      <xdr:col>107</xdr:col>
      <xdr:colOff>101600</xdr:colOff>
      <xdr:row>57</xdr:row>
      <xdr:rowOff>14363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5490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7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86671</xdr:rowOff>
    </xdr:from>
    <xdr:to>
      <xdr:col>102</xdr:col>
      <xdr:colOff>165100</xdr:colOff>
      <xdr:row>57</xdr:row>
      <xdr:rowOff>16821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7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83756</xdr:rowOff>
    </xdr:from>
    <xdr:to>
      <xdr:col>98</xdr:col>
      <xdr:colOff>38100</xdr:colOff>
      <xdr:row>57</xdr:row>
      <xdr:rowOff>13906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5033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7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15342</xdr:rowOff>
    </xdr:from>
    <xdr:to>
      <xdr:col>116</xdr:col>
      <xdr:colOff>62864</xdr:colOff>
      <xdr:row>78</xdr:row>
      <xdr:rowOff>108153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88292"/>
          <a:ext cx="1269" cy="12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111980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108153</xdr:rowOff>
    </xdr:from>
    <xdr:to>
      <xdr:col>116</xdr:col>
      <xdr:colOff>152400</xdr:colOff>
      <xdr:row>78</xdr:row>
      <xdr:rowOff>108153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133469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15342</xdr:rowOff>
    </xdr:from>
    <xdr:to>
      <xdr:col>116</xdr:col>
      <xdr:colOff>152400</xdr:colOff>
      <xdr:row>71</xdr:row>
      <xdr:rowOff>15342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8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15342</xdr:rowOff>
    </xdr:from>
    <xdr:to>
      <xdr:col>116</xdr:col>
      <xdr:colOff>63500</xdr:colOff>
      <xdr:row>71</xdr:row>
      <xdr:rowOff>63347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18829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46467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33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68040</xdr:rowOff>
    </xdr:from>
    <xdr:to>
      <xdr:col>116</xdr:col>
      <xdr:colOff>114300</xdr:colOff>
      <xdr:row>74</xdr:row>
      <xdr:rowOff>169640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63347</xdr:rowOff>
    </xdr:from>
    <xdr:to>
      <xdr:col>111</xdr:col>
      <xdr:colOff>177800</xdr:colOff>
      <xdr:row>71</xdr:row>
      <xdr:rowOff>133414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236297"/>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117875</xdr:rowOff>
    </xdr:from>
    <xdr:to>
      <xdr:col>112</xdr:col>
      <xdr:colOff>38100</xdr:colOff>
      <xdr:row>76</xdr:row>
      <xdr:rowOff>48025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133414</xdr:rowOff>
    </xdr:from>
    <xdr:to>
      <xdr:col>107</xdr:col>
      <xdr:colOff>50800</xdr:colOff>
      <xdr:row>72</xdr:row>
      <xdr:rowOff>18370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306364"/>
          <a:ext cx="889000" cy="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122047</xdr:rowOff>
    </xdr:from>
    <xdr:to>
      <xdr:col>107</xdr:col>
      <xdr:colOff>101600</xdr:colOff>
      <xdr:row>74</xdr:row>
      <xdr:rowOff>52197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43324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18370</xdr:rowOff>
    </xdr:from>
    <xdr:to>
      <xdr:col>102</xdr:col>
      <xdr:colOff>114300</xdr:colOff>
      <xdr:row>72</xdr:row>
      <xdr:rowOff>117983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362770"/>
          <a:ext cx="889000" cy="9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3861</xdr:rowOff>
    </xdr:from>
    <xdr:to>
      <xdr:col>102</xdr:col>
      <xdr:colOff>165100</xdr:colOff>
      <xdr:row>74</xdr:row>
      <xdr:rowOff>105461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96588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112275</xdr:rowOff>
    </xdr:from>
    <xdr:to>
      <xdr:col>98</xdr:col>
      <xdr:colOff>38100</xdr:colOff>
      <xdr:row>74</xdr:row>
      <xdr:rowOff>42425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33552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135992</xdr:rowOff>
    </xdr:from>
    <xdr:to>
      <xdr:col>116</xdr:col>
      <xdr:colOff>114300</xdr:colOff>
      <xdr:row>71</xdr:row>
      <xdr:rowOff>66142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1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89019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0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12547</xdr:rowOff>
    </xdr:from>
    <xdr:to>
      <xdr:col>112</xdr:col>
      <xdr:colOff>38100</xdr:colOff>
      <xdr:row>71</xdr:row>
      <xdr:rowOff>114147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1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130674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19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82614</xdr:rowOff>
    </xdr:from>
    <xdr:to>
      <xdr:col>107</xdr:col>
      <xdr:colOff>101600</xdr:colOff>
      <xdr:row>72</xdr:row>
      <xdr:rowOff>12764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2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29291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0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139020</xdr:rowOff>
    </xdr:from>
    <xdr:to>
      <xdr:col>102</xdr:col>
      <xdr:colOff>165100</xdr:colOff>
      <xdr:row>72</xdr:row>
      <xdr:rowOff>69170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3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85697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0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67183</xdr:rowOff>
    </xdr:from>
    <xdr:to>
      <xdr:col>98</xdr:col>
      <xdr:colOff>38100</xdr:colOff>
      <xdr:row>72</xdr:row>
      <xdr:rowOff>168783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13860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1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664,179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円となっており、令和２年度と比較して約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補助費等は、令和２年度単年度のみの特別定額給付金給付事業によるもので、類似団体平均と同様に減少しています。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災害復旧事業費は、類似団体平均値と比較して最も高い位置にあり、突出しています。これは、平成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年熊本地震で被災した新庁舎の建設工事に加え、令和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月豪雨による災害復旧工事によるものです。新庁舎関連工事は令和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年度で完了しますが、災害復旧工事は複数年にわたるため、今後も高い位置にとどまると見込んでいます。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扶助費は、こども医療費助成事業等が増加したことが要因であり、類似団体との差が広がっています。今後も令和４年度から市独自の出産祝い金の給付を開始することにより増加すると予想されます。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類似団体平均値と比較して最も高い水準にあります。各特別会計については、引き続き、歳入確保と歳出削減に努めることで繰出金を抑制し、普通会計の負担を削減し、健全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72753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76580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72753</xdr:rowOff>
    </xdr:from>
    <xdr:to>
      <xdr:col>24</xdr:col>
      <xdr:colOff>152400</xdr:colOff>
      <xdr:row>39</xdr:row>
      <xdr:rowOff>72753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164193</xdr:rowOff>
    </xdr:from>
    <xdr:to>
      <xdr:col>24</xdr:col>
      <xdr:colOff>63500</xdr:colOff>
      <xdr:row>32</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79143"/>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50999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8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72572</xdr:rowOff>
    </xdr:from>
    <xdr:to>
      <xdr:col>24</xdr:col>
      <xdr:colOff>114300</xdr:colOff>
      <xdr:row>34</xdr:row>
      <xdr:rowOff>2722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73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38463</xdr:rowOff>
    </xdr:from>
    <xdr:to>
      <xdr:col>19</xdr:col>
      <xdr:colOff>177800</xdr:colOff>
      <xdr:row>31</xdr:row>
      <xdr:rowOff>164193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5341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70939</xdr:rowOff>
    </xdr:from>
    <xdr:to>
      <xdr:col>20</xdr:col>
      <xdr:colOff>38100</xdr:colOff>
      <xdr:row>33</xdr:row>
      <xdr:rowOff>1089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55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163666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38463</xdr:rowOff>
    </xdr:from>
    <xdr:to>
      <xdr:col>15</xdr:col>
      <xdr:colOff>50800</xdr:colOff>
      <xdr:row>31</xdr:row>
      <xdr:rowOff>74386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534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77470</xdr:rowOff>
    </xdr:from>
    <xdr:to>
      <xdr:col>15</xdr:col>
      <xdr:colOff>101600</xdr:colOff>
      <xdr:row>32</xdr:row>
      <xdr:rowOff>7620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170197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40096</xdr:rowOff>
    </xdr:from>
    <xdr:to>
      <xdr:col>10</xdr:col>
      <xdr:colOff>114300</xdr:colOff>
      <xdr:row>31</xdr:row>
      <xdr:rowOff>74386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550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108494</xdr:rowOff>
    </xdr:from>
    <xdr:to>
      <xdr:col>10</xdr:col>
      <xdr:colOff>165100</xdr:colOff>
      <xdr:row>32</xdr:row>
      <xdr:rowOff>38644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42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29771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1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79103</xdr:rowOff>
    </xdr:from>
    <xdr:to>
      <xdr:col>6</xdr:col>
      <xdr:colOff>38100</xdr:colOff>
      <xdr:row>32</xdr:row>
      <xdr:rowOff>9253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8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15422</xdr:rowOff>
    </xdr:from>
    <xdr:to>
      <xdr:col>24</xdr:col>
      <xdr:colOff>114300</xdr:colOff>
      <xdr:row>32</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38299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5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113393</xdr:rowOff>
    </xdr:from>
    <xdr:to>
      <xdr:col>20</xdr:col>
      <xdr:colOff>38100</xdr:colOff>
      <xdr:row>32</xdr:row>
      <xdr:rowOff>43543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159113</xdr:rowOff>
    </xdr:from>
    <xdr:to>
      <xdr:col>15</xdr:col>
      <xdr:colOff>101600</xdr:colOff>
      <xdr:row>31</xdr:row>
      <xdr:rowOff>89263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105790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23586</xdr:rowOff>
    </xdr:from>
    <xdr:to>
      <xdr:col>10</xdr:col>
      <xdr:colOff>165100</xdr:colOff>
      <xdr:row>31</xdr:row>
      <xdr:rowOff>125186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141713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160746</xdr:rowOff>
    </xdr:from>
    <xdr:to>
      <xdr:col>6</xdr:col>
      <xdr:colOff>38100</xdr:colOff>
      <xdr:row>31</xdr:row>
      <xdr:rowOff>90896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107423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112094</xdr:rowOff>
    </xdr:from>
    <xdr:to>
      <xdr:col>24</xdr:col>
      <xdr:colOff>62865</xdr:colOff>
      <xdr:row>58</xdr:row>
      <xdr:rowOff>94655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13144"/>
          <a:ext cx="1270" cy="152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98482</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94655</xdr:rowOff>
    </xdr:from>
    <xdr:to>
      <xdr:col>24</xdr:col>
      <xdr:colOff>152400</xdr:colOff>
      <xdr:row>58</xdr:row>
      <xdr:rowOff>94655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3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58771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2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112094</xdr:rowOff>
    </xdr:from>
    <xdr:to>
      <xdr:col>24</xdr:col>
      <xdr:colOff>152400</xdr:colOff>
      <xdr:row>49</xdr:row>
      <xdr:rowOff>112094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1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171204</xdr:rowOff>
    </xdr:from>
    <xdr:to>
      <xdr:col>24</xdr:col>
      <xdr:colOff>63500</xdr:colOff>
      <xdr:row>56</xdr:row>
      <xdr:rowOff>19456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743704"/>
          <a:ext cx="838200" cy="8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122358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8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99481</xdr:rowOff>
    </xdr:from>
    <xdr:to>
      <xdr:col>24</xdr:col>
      <xdr:colOff>114300</xdr:colOff>
      <xdr:row>56</xdr:row>
      <xdr:rowOff>29631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171204</xdr:rowOff>
    </xdr:from>
    <xdr:to>
      <xdr:col>19</xdr:col>
      <xdr:colOff>177800</xdr:colOff>
      <xdr:row>58</xdr:row>
      <xdr:rowOff>104115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743704"/>
          <a:ext cx="889000" cy="130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122189</xdr:rowOff>
    </xdr:from>
    <xdr:to>
      <xdr:col>20</xdr:col>
      <xdr:colOff>38100</xdr:colOff>
      <xdr:row>51</xdr:row>
      <xdr:rowOff>52339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43466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87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104115</xdr:rowOff>
    </xdr:from>
    <xdr:to>
      <xdr:col>15</xdr:col>
      <xdr:colOff>50800</xdr:colOff>
      <xdr:row>58</xdr:row>
      <xdr:rowOff>120160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48215"/>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66334</xdr:rowOff>
    </xdr:from>
    <xdr:to>
      <xdr:col>15</xdr:col>
      <xdr:colOff>101600</xdr:colOff>
      <xdr:row>57</xdr:row>
      <xdr:rowOff>167934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115686</xdr:rowOff>
    </xdr:from>
    <xdr:to>
      <xdr:col>10</xdr:col>
      <xdr:colOff>114300</xdr:colOff>
      <xdr:row>58</xdr:row>
      <xdr:rowOff>120160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5978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92666</xdr:rowOff>
    </xdr:from>
    <xdr:to>
      <xdr:col>10</xdr:col>
      <xdr:colOff>165100</xdr:colOff>
      <xdr:row>58</xdr:row>
      <xdr:rowOff>22816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39343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90119</xdr:rowOff>
    </xdr:from>
    <xdr:to>
      <xdr:col>6</xdr:col>
      <xdr:colOff>38100</xdr:colOff>
      <xdr:row>58</xdr:row>
      <xdr:rowOff>20269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36796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140106</xdr:rowOff>
    </xdr:from>
    <xdr:to>
      <xdr:col>24</xdr:col>
      <xdr:colOff>114300</xdr:colOff>
      <xdr:row>56</xdr:row>
      <xdr:rowOff>70256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118533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120404</xdr:rowOff>
    </xdr:from>
    <xdr:to>
      <xdr:col>20</xdr:col>
      <xdr:colOff>38100</xdr:colOff>
      <xdr:row>51</xdr:row>
      <xdr:rowOff>50554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6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67081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4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53315</xdr:rowOff>
    </xdr:from>
    <xdr:to>
      <xdr:col>15</xdr:col>
      <xdr:colOff>101600</xdr:colOff>
      <xdr:row>58</xdr:row>
      <xdr:rowOff>154915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146042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69360</xdr:rowOff>
    </xdr:from>
    <xdr:to>
      <xdr:col>10</xdr:col>
      <xdr:colOff>165100</xdr:colOff>
      <xdr:row>58</xdr:row>
      <xdr:rowOff>170960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162087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0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64886</xdr:rowOff>
    </xdr:from>
    <xdr:to>
      <xdr:col>6</xdr:col>
      <xdr:colOff>38100</xdr:colOff>
      <xdr:row>58</xdr:row>
      <xdr:rowOff>166486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157613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53028</xdr:rowOff>
    </xdr:from>
    <xdr:to>
      <xdr:col>24</xdr:col>
      <xdr:colOff>62865</xdr:colOff>
      <xdr:row>78</xdr:row>
      <xdr:rowOff>170495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225978"/>
          <a:ext cx="1270" cy="131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2872</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170495</xdr:rowOff>
    </xdr:from>
    <xdr:to>
      <xdr:col>24</xdr:col>
      <xdr:colOff>152400</xdr:colOff>
      <xdr:row>78</xdr:row>
      <xdr:rowOff>170495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171155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200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53028</xdr:rowOff>
    </xdr:from>
    <xdr:to>
      <xdr:col>24</xdr:col>
      <xdr:colOff>152400</xdr:colOff>
      <xdr:row>71</xdr:row>
      <xdr:rowOff>53028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22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74990</xdr:rowOff>
    </xdr:from>
    <xdr:to>
      <xdr:col>24</xdr:col>
      <xdr:colOff>63500</xdr:colOff>
      <xdr:row>75</xdr:row>
      <xdr:rowOff>156764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590840"/>
          <a:ext cx="838200" cy="4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45186</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903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66759</xdr:rowOff>
    </xdr:from>
    <xdr:to>
      <xdr:col>24</xdr:col>
      <xdr:colOff>114300</xdr:colOff>
      <xdr:row>75</xdr:row>
      <xdr:rowOff>168359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156764</xdr:rowOff>
    </xdr:from>
    <xdr:to>
      <xdr:col>19</xdr:col>
      <xdr:colOff>177800</xdr:colOff>
      <xdr:row>77</xdr:row>
      <xdr:rowOff>11275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015514"/>
          <a:ext cx="889000" cy="19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78009</xdr:rowOff>
    </xdr:from>
    <xdr:to>
      <xdr:col>20</xdr:col>
      <xdr:colOff>38100</xdr:colOff>
      <xdr:row>77</xdr:row>
      <xdr:rowOff>8159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170736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0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11275</xdr:rowOff>
    </xdr:from>
    <xdr:to>
      <xdr:col>15</xdr:col>
      <xdr:colOff>50800</xdr:colOff>
      <xdr:row>77</xdr:row>
      <xdr:rowOff>90649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12925"/>
          <a:ext cx="889000" cy="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76409</xdr:rowOff>
    </xdr:from>
    <xdr:to>
      <xdr:col>15</xdr:col>
      <xdr:colOff>101600</xdr:colOff>
      <xdr:row>78</xdr:row>
      <xdr:rowOff>6559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7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7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90649</xdr:rowOff>
    </xdr:from>
    <xdr:to>
      <xdr:col>10</xdr:col>
      <xdr:colOff>114300</xdr:colOff>
      <xdr:row>77</xdr:row>
      <xdr:rowOff>93621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922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12156</xdr:rowOff>
    </xdr:from>
    <xdr:to>
      <xdr:col>10</xdr:col>
      <xdr:colOff>165100</xdr:colOff>
      <xdr:row>78</xdr:row>
      <xdr:rowOff>113756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104883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4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31065</xdr:rowOff>
    </xdr:from>
    <xdr:to>
      <xdr:col>6</xdr:col>
      <xdr:colOff>38100</xdr:colOff>
      <xdr:row>78</xdr:row>
      <xdr:rowOff>132665</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49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24190</xdr:rowOff>
    </xdr:from>
    <xdr:to>
      <xdr:col>24</xdr:col>
      <xdr:colOff>114300</xdr:colOff>
      <xdr:row>73</xdr:row>
      <xdr:rowOff>125790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5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47067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9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105963</xdr:rowOff>
    </xdr:from>
    <xdr:to>
      <xdr:col>20</xdr:col>
      <xdr:colOff>38100</xdr:colOff>
      <xdr:row>76</xdr:row>
      <xdr:rowOff>36113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52640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73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131925</xdr:rowOff>
    </xdr:from>
    <xdr:to>
      <xdr:col>15</xdr:col>
      <xdr:colOff>101600</xdr:colOff>
      <xdr:row>77</xdr:row>
      <xdr:rowOff>62075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78603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93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39849</xdr:rowOff>
    </xdr:from>
    <xdr:to>
      <xdr:col>10</xdr:col>
      <xdr:colOff>165100</xdr:colOff>
      <xdr:row>77</xdr:row>
      <xdr:rowOff>141449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157976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01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42821</xdr:rowOff>
    </xdr:from>
    <xdr:to>
      <xdr:col>6</xdr:col>
      <xdr:colOff>38100</xdr:colOff>
      <xdr:row>77</xdr:row>
      <xdr:rowOff>144421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160948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01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48489</xdr:rowOff>
    </xdr:from>
    <xdr:to>
      <xdr:col>24</xdr:col>
      <xdr:colOff>62865</xdr:colOff>
      <xdr:row>97</xdr:row>
      <xdr:rowOff>72126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821889"/>
          <a:ext cx="1270" cy="8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75953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72126</xdr:rowOff>
    </xdr:from>
    <xdr:to>
      <xdr:col>24</xdr:col>
      <xdr:colOff>152400</xdr:colOff>
      <xdr:row>97</xdr:row>
      <xdr:rowOff>72126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0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166616</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5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48489</xdr:rowOff>
    </xdr:from>
    <xdr:to>
      <xdr:col>24</xdr:col>
      <xdr:colOff>152400</xdr:colOff>
      <xdr:row>92</xdr:row>
      <xdr:rowOff>48489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8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78344</xdr:rowOff>
    </xdr:from>
    <xdr:to>
      <xdr:col>24</xdr:col>
      <xdr:colOff>63500</xdr:colOff>
      <xdr:row>96</xdr:row>
      <xdr:rowOff>87168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194644"/>
          <a:ext cx="838200" cy="3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111630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7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133203</xdr:rowOff>
    </xdr:from>
    <xdr:to>
      <xdr:col>24</xdr:col>
      <xdr:colOff>114300</xdr:colOff>
      <xdr:row>95</xdr:row>
      <xdr:rowOff>63353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2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87168</xdr:rowOff>
    </xdr:from>
    <xdr:to>
      <xdr:col>19</xdr:col>
      <xdr:colOff>177800</xdr:colOff>
      <xdr:row>97</xdr:row>
      <xdr:rowOff>135471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46368"/>
          <a:ext cx="8890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166241</xdr:rowOff>
    </xdr:from>
    <xdr:to>
      <xdr:col>15</xdr:col>
      <xdr:colOff>50800</xdr:colOff>
      <xdr:row>97</xdr:row>
      <xdr:rowOff>135471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5596741"/>
          <a:ext cx="889000" cy="11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112318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137596</xdr:rowOff>
    </xdr:from>
    <xdr:to>
      <xdr:col>10</xdr:col>
      <xdr:colOff>114300</xdr:colOff>
      <xdr:row>90</xdr:row>
      <xdr:rowOff>166241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5568096"/>
          <a:ext cx="889000" cy="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142583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6177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27544</xdr:rowOff>
    </xdr:from>
    <xdr:to>
      <xdr:col>24</xdr:col>
      <xdr:colOff>114300</xdr:colOff>
      <xdr:row>94</xdr:row>
      <xdr:rowOff>129144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50421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36368</xdr:rowOff>
    </xdr:from>
    <xdr:to>
      <xdr:col>20</xdr:col>
      <xdr:colOff>38100</xdr:colOff>
      <xdr:row>96</xdr:row>
      <xdr:rowOff>137968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129095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84671</xdr:rowOff>
    </xdr:from>
    <xdr:to>
      <xdr:col>15</xdr:col>
      <xdr:colOff>101600</xdr:colOff>
      <xdr:row>98</xdr:row>
      <xdr:rowOff>14821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115441</xdr:rowOff>
    </xdr:from>
    <xdr:to>
      <xdr:col>10</xdr:col>
      <xdr:colOff>165100</xdr:colOff>
      <xdr:row>91</xdr:row>
      <xdr:rowOff>45591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5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62118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3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86796</xdr:rowOff>
    </xdr:from>
    <xdr:to>
      <xdr:col>6</xdr:col>
      <xdr:colOff>38100</xdr:colOff>
      <xdr:row>91</xdr:row>
      <xdr:rowOff>16946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55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33473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2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142240</xdr:rowOff>
    </xdr:from>
    <xdr:to>
      <xdr:col>54</xdr:col>
      <xdr:colOff>189865</xdr:colOff>
      <xdr:row>39</xdr:row>
      <xdr:rowOff>43815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57190"/>
          <a:ext cx="127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47642</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88917</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142240</xdr:rowOff>
    </xdr:from>
    <xdr:to>
      <xdr:col>55</xdr:col>
      <xdr:colOff>88900</xdr:colOff>
      <xdr:row>31</xdr:row>
      <xdr:rowOff>142240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5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156972</xdr:rowOff>
    </xdr:from>
    <xdr:to>
      <xdr:col>55</xdr:col>
      <xdr:colOff>0</xdr:colOff>
      <xdr:row>38</xdr:row>
      <xdr:rowOff>161163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7207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164736</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3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157480</xdr:rowOff>
    </xdr:from>
    <xdr:to>
      <xdr:col>50</xdr:col>
      <xdr:colOff>114300</xdr:colOff>
      <xdr:row>38</xdr:row>
      <xdr:rowOff>161163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72580"/>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108729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157480</xdr:rowOff>
    </xdr:from>
    <xdr:to>
      <xdr:col>45</xdr:col>
      <xdr:colOff>177800</xdr:colOff>
      <xdr:row>38</xdr:row>
      <xdr:rowOff>159639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7258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151892</xdr:rowOff>
    </xdr:from>
    <xdr:to>
      <xdr:col>46</xdr:col>
      <xdr:colOff>38100</xdr:colOff>
      <xdr:row>38</xdr:row>
      <xdr:rowOff>82042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98569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159639</xdr:rowOff>
    </xdr:from>
    <xdr:to>
      <xdr:col>41</xdr:col>
      <xdr:colOff>50800</xdr:colOff>
      <xdr:row>38</xdr:row>
      <xdr:rowOff>160274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7473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152273</xdr:rowOff>
    </xdr:from>
    <xdr:to>
      <xdr:col>41</xdr:col>
      <xdr:colOff>101600</xdr:colOff>
      <xdr:row>38</xdr:row>
      <xdr:rowOff>82423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98950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145923</xdr:rowOff>
    </xdr:from>
    <xdr:to>
      <xdr:col>36</xdr:col>
      <xdr:colOff>165100</xdr:colOff>
      <xdr:row>38</xdr:row>
      <xdr:rowOff>76073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92600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106172</xdr:rowOff>
    </xdr:from>
    <xdr:to>
      <xdr:col>55</xdr:col>
      <xdr:colOff>50800</xdr:colOff>
      <xdr:row>39</xdr:row>
      <xdr:rowOff>36322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21099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6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110363</xdr:rowOff>
    </xdr:from>
    <xdr:to>
      <xdr:col>50</xdr:col>
      <xdr:colOff>165100</xdr:colOff>
      <xdr:row>39</xdr:row>
      <xdr:rowOff>40513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31640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18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106680</xdr:rowOff>
    </xdr:from>
    <xdr:to>
      <xdr:col>46</xdr:col>
      <xdr:colOff>38100</xdr:colOff>
      <xdr:row>39</xdr:row>
      <xdr:rowOff>36830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27957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108839</xdr:rowOff>
    </xdr:from>
    <xdr:to>
      <xdr:col>41</xdr:col>
      <xdr:colOff>101600</xdr:colOff>
      <xdr:row>39</xdr:row>
      <xdr:rowOff>38989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30116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109474</xdr:rowOff>
    </xdr:from>
    <xdr:to>
      <xdr:col>36</xdr:col>
      <xdr:colOff>165100</xdr:colOff>
      <xdr:row>39</xdr:row>
      <xdr:rowOff>39624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30751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59736</xdr:rowOff>
    </xdr:from>
    <xdr:to>
      <xdr:col>54</xdr:col>
      <xdr:colOff>189865</xdr:colOff>
      <xdr:row>59</xdr:row>
      <xdr:rowOff>32944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32236"/>
          <a:ext cx="1270" cy="151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36771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32944</xdr:rowOff>
    </xdr:from>
    <xdr:to>
      <xdr:col>55</xdr:col>
      <xdr:colOff>88900</xdr:colOff>
      <xdr:row>59</xdr:row>
      <xdr:rowOff>32944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6413</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59736</xdr:rowOff>
    </xdr:from>
    <xdr:to>
      <xdr:col>55</xdr:col>
      <xdr:colOff>88900</xdr:colOff>
      <xdr:row>50</xdr:row>
      <xdr:rowOff>59736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20874</xdr:rowOff>
    </xdr:from>
    <xdr:to>
      <xdr:col>55</xdr:col>
      <xdr:colOff>0</xdr:colOff>
      <xdr:row>53</xdr:row>
      <xdr:rowOff>106919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107724"/>
          <a:ext cx="8382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56308</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314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77881</xdr:rowOff>
    </xdr:from>
    <xdr:to>
      <xdr:col>55</xdr:col>
      <xdr:colOff>50800</xdr:colOff>
      <xdr:row>55</xdr:row>
      <xdr:rowOff>8031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3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39116</xdr:rowOff>
    </xdr:from>
    <xdr:to>
      <xdr:col>50</xdr:col>
      <xdr:colOff>114300</xdr:colOff>
      <xdr:row>53</xdr:row>
      <xdr:rowOff>106919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125966"/>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69697</xdr:rowOff>
    </xdr:from>
    <xdr:to>
      <xdr:col>50</xdr:col>
      <xdr:colOff>165100</xdr:colOff>
      <xdr:row>56</xdr:row>
      <xdr:rowOff>171297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7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162424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37424</xdr:rowOff>
    </xdr:from>
    <xdr:to>
      <xdr:col>45</xdr:col>
      <xdr:colOff>177800</xdr:colOff>
      <xdr:row>53</xdr:row>
      <xdr:rowOff>39116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8609924"/>
          <a:ext cx="889000" cy="5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24298</xdr:rowOff>
    </xdr:from>
    <xdr:to>
      <xdr:col>46</xdr:col>
      <xdr:colOff>38100</xdr:colOff>
      <xdr:row>56</xdr:row>
      <xdr:rowOff>125898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117025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37424</xdr:rowOff>
    </xdr:from>
    <xdr:to>
      <xdr:col>41</xdr:col>
      <xdr:colOff>50800</xdr:colOff>
      <xdr:row>50</xdr:row>
      <xdr:rowOff>103490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8609924"/>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11816</xdr:rowOff>
    </xdr:from>
    <xdr:to>
      <xdr:col>41</xdr:col>
      <xdr:colOff>101600</xdr:colOff>
      <xdr:row>56</xdr:row>
      <xdr:rowOff>113416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1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104543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155194</xdr:rowOff>
    </xdr:from>
    <xdr:to>
      <xdr:col>36</xdr:col>
      <xdr:colOff>165100</xdr:colOff>
      <xdr:row>56</xdr:row>
      <xdr:rowOff>85344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76471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141524</xdr:rowOff>
    </xdr:from>
    <xdr:to>
      <xdr:col>55</xdr:col>
      <xdr:colOff>50800</xdr:colOff>
      <xdr:row>53</xdr:row>
      <xdr:rowOff>71674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0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164401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9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56119</xdr:rowOff>
    </xdr:from>
    <xdr:to>
      <xdr:col>50</xdr:col>
      <xdr:colOff>165100</xdr:colOff>
      <xdr:row>53</xdr:row>
      <xdr:rowOff>157719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1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2796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9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159766</xdr:rowOff>
    </xdr:from>
    <xdr:to>
      <xdr:col>46</xdr:col>
      <xdr:colOff>38100</xdr:colOff>
      <xdr:row>53</xdr:row>
      <xdr:rowOff>89916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0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106443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85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158074</xdr:rowOff>
    </xdr:from>
    <xdr:to>
      <xdr:col>41</xdr:col>
      <xdr:colOff>101600</xdr:colOff>
      <xdr:row>50</xdr:row>
      <xdr:rowOff>88224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8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104751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52690</xdr:rowOff>
    </xdr:from>
    <xdr:to>
      <xdr:col>36</xdr:col>
      <xdr:colOff>165100</xdr:colOff>
      <xdr:row>50</xdr:row>
      <xdr:rowOff>154290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86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170817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4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146824</xdr:rowOff>
    </xdr:from>
    <xdr:to>
      <xdr:col>54</xdr:col>
      <xdr:colOff>189865</xdr:colOff>
      <xdr:row>79</xdr:row>
      <xdr:rowOff>80493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48324"/>
          <a:ext cx="1270" cy="147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84320</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2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80493</xdr:rowOff>
    </xdr:from>
    <xdr:to>
      <xdr:col>55</xdr:col>
      <xdr:colOff>88900</xdr:colOff>
      <xdr:row>79</xdr:row>
      <xdr:rowOff>80493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2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93501</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146824</xdr:rowOff>
    </xdr:from>
    <xdr:to>
      <xdr:col>55</xdr:col>
      <xdr:colOff>88900</xdr:colOff>
      <xdr:row>70</xdr:row>
      <xdr:rowOff>146824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4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120955</xdr:rowOff>
    </xdr:from>
    <xdr:to>
      <xdr:col>55</xdr:col>
      <xdr:colOff>0</xdr:colOff>
      <xdr:row>77</xdr:row>
      <xdr:rowOff>25591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151155"/>
          <a:ext cx="8382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79672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09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101245</xdr:rowOff>
    </xdr:from>
    <xdr:to>
      <xdr:col>55</xdr:col>
      <xdr:colOff>50800</xdr:colOff>
      <xdr:row>77</xdr:row>
      <xdr:rowOff>31395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25591</xdr:rowOff>
    </xdr:from>
    <xdr:to>
      <xdr:col>50</xdr:col>
      <xdr:colOff>114300</xdr:colOff>
      <xdr:row>78</xdr:row>
      <xdr:rowOff>2769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227241"/>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136258</xdr:rowOff>
    </xdr:from>
    <xdr:to>
      <xdr:col>50</xdr:col>
      <xdr:colOff>165100</xdr:colOff>
      <xdr:row>76</xdr:row>
      <xdr:rowOff>66408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82935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2769</xdr:rowOff>
    </xdr:from>
    <xdr:to>
      <xdr:col>45</xdr:col>
      <xdr:colOff>177800</xdr:colOff>
      <xdr:row>78</xdr:row>
      <xdr:rowOff>146977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75869"/>
          <a:ext cx="889000" cy="1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144907</xdr:rowOff>
    </xdr:from>
    <xdr:to>
      <xdr:col>46</xdr:col>
      <xdr:colOff>38100</xdr:colOff>
      <xdr:row>78</xdr:row>
      <xdr:rowOff>75057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66184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146977</xdr:rowOff>
    </xdr:from>
    <xdr:to>
      <xdr:col>41</xdr:col>
      <xdr:colOff>50800</xdr:colOff>
      <xdr:row>78</xdr:row>
      <xdr:rowOff>160617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20077"/>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58420</xdr:rowOff>
    </xdr:from>
    <xdr:to>
      <xdr:col>41</xdr:col>
      <xdr:colOff>101600</xdr:colOff>
      <xdr:row>78</xdr:row>
      <xdr:rowOff>160020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5097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50609</xdr:rowOff>
    </xdr:from>
    <xdr:to>
      <xdr:col>36</xdr:col>
      <xdr:colOff>165100</xdr:colOff>
      <xdr:row>78</xdr:row>
      <xdr:rowOff>152209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42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168736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70155</xdr:rowOff>
    </xdr:from>
    <xdr:to>
      <xdr:col>55</xdr:col>
      <xdr:colOff>50800</xdr:colOff>
      <xdr:row>77</xdr:row>
      <xdr:rowOff>305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93032</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9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146241</xdr:rowOff>
    </xdr:from>
    <xdr:to>
      <xdr:col>50</xdr:col>
      <xdr:colOff>165100</xdr:colOff>
      <xdr:row>77</xdr:row>
      <xdr:rowOff>76391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67518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123419</xdr:rowOff>
    </xdr:from>
    <xdr:to>
      <xdr:col>46</xdr:col>
      <xdr:colOff>38100</xdr:colOff>
      <xdr:row>78</xdr:row>
      <xdr:rowOff>53569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70096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1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96177</xdr:rowOff>
    </xdr:from>
    <xdr:to>
      <xdr:col>41</xdr:col>
      <xdr:colOff>101600</xdr:colOff>
      <xdr:row>79</xdr:row>
      <xdr:rowOff>26327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17454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109817</xdr:rowOff>
    </xdr:from>
    <xdr:to>
      <xdr:col>36</xdr:col>
      <xdr:colOff>165100</xdr:colOff>
      <xdr:row>79</xdr:row>
      <xdr:rowOff>39967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31094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119926</xdr:rowOff>
    </xdr:from>
    <xdr:to>
      <xdr:col>54</xdr:col>
      <xdr:colOff>189865</xdr:colOff>
      <xdr:row>98</xdr:row>
      <xdr:rowOff>15799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21876"/>
          <a:ext cx="1270" cy="10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19626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15799</xdr:rowOff>
    </xdr:from>
    <xdr:to>
      <xdr:col>55</xdr:col>
      <xdr:colOff>88900</xdr:colOff>
      <xdr:row>98</xdr:row>
      <xdr:rowOff>15799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66603</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119926</xdr:rowOff>
    </xdr:from>
    <xdr:to>
      <xdr:col>55</xdr:col>
      <xdr:colOff>88900</xdr:colOff>
      <xdr:row>91</xdr:row>
      <xdr:rowOff>119926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125031</xdr:rowOff>
    </xdr:from>
    <xdr:to>
      <xdr:col>55</xdr:col>
      <xdr:colOff>0</xdr:colOff>
      <xdr:row>97</xdr:row>
      <xdr:rowOff>9379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584231"/>
          <a:ext cx="8382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141952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58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119075</xdr:rowOff>
    </xdr:from>
    <xdr:to>
      <xdr:col>55</xdr:col>
      <xdr:colOff>50800</xdr:colOff>
      <xdr:row>96</xdr:row>
      <xdr:rowOff>49225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139985</xdr:rowOff>
    </xdr:from>
    <xdr:to>
      <xdr:col>50</xdr:col>
      <xdr:colOff>114300</xdr:colOff>
      <xdr:row>97</xdr:row>
      <xdr:rowOff>9379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99185"/>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161404</xdr:rowOff>
    </xdr:from>
    <xdr:to>
      <xdr:col>50</xdr:col>
      <xdr:colOff>165100</xdr:colOff>
      <xdr:row>96</xdr:row>
      <xdr:rowOff>91554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108081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125203</xdr:rowOff>
    </xdr:from>
    <xdr:to>
      <xdr:col>45</xdr:col>
      <xdr:colOff>177800</xdr:colOff>
      <xdr:row>96</xdr:row>
      <xdr:rowOff>139985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84403"/>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27063</xdr:rowOff>
    </xdr:from>
    <xdr:to>
      <xdr:col>46</xdr:col>
      <xdr:colOff>38100</xdr:colOff>
      <xdr:row>96</xdr:row>
      <xdr:rowOff>128663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145190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30468</xdr:rowOff>
    </xdr:from>
    <xdr:to>
      <xdr:col>41</xdr:col>
      <xdr:colOff>50800</xdr:colOff>
      <xdr:row>96</xdr:row>
      <xdr:rowOff>125203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489668"/>
          <a:ext cx="889000" cy="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158699</xdr:rowOff>
    </xdr:from>
    <xdr:to>
      <xdr:col>41</xdr:col>
      <xdr:colOff>101600</xdr:colOff>
      <xdr:row>96</xdr:row>
      <xdr:rowOff>88849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136468</xdr:rowOff>
    </xdr:from>
    <xdr:to>
      <xdr:col>36</xdr:col>
      <xdr:colOff>165100</xdr:colOff>
      <xdr:row>96</xdr:row>
      <xdr:rowOff>66618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74231</xdr:rowOff>
    </xdr:from>
    <xdr:to>
      <xdr:col>55</xdr:col>
      <xdr:colOff>50800</xdr:colOff>
      <xdr:row>97</xdr:row>
      <xdr:rowOff>4381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52658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130029</xdr:rowOff>
    </xdr:from>
    <xdr:to>
      <xdr:col>50</xdr:col>
      <xdr:colOff>165100</xdr:colOff>
      <xdr:row>97</xdr:row>
      <xdr:rowOff>60179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51306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89185</xdr:rowOff>
    </xdr:from>
    <xdr:to>
      <xdr:col>46</xdr:col>
      <xdr:colOff>38100</xdr:colOff>
      <xdr:row>97</xdr:row>
      <xdr:rowOff>19335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74403</xdr:rowOff>
    </xdr:from>
    <xdr:to>
      <xdr:col>41</xdr:col>
      <xdr:colOff>101600</xdr:colOff>
      <xdr:row>97</xdr:row>
      <xdr:rowOff>4553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167130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151118</xdr:rowOff>
    </xdr:from>
    <xdr:to>
      <xdr:col>36</xdr:col>
      <xdr:colOff>165100</xdr:colOff>
      <xdr:row>96</xdr:row>
      <xdr:rowOff>81268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72395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41293</xdr:rowOff>
    </xdr:from>
    <xdr:to>
      <xdr:col>85</xdr:col>
      <xdr:colOff>126364</xdr:colOff>
      <xdr:row>38</xdr:row>
      <xdr:rowOff>90605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699143"/>
          <a:ext cx="1269" cy="90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94432</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90605</xdr:rowOff>
    </xdr:from>
    <xdr:to>
      <xdr:col>86</xdr:col>
      <xdr:colOff>25400</xdr:colOff>
      <xdr:row>38</xdr:row>
      <xdr:rowOff>90605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05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159420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4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41293</xdr:rowOff>
    </xdr:from>
    <xdr:to>
      <xdr:col>86</xdr:col>
      <xdr:colOff>25400</xdr:colOff>
      <xdr:row>33</xdr:row>
      <xdr:rowOff>41293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6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12446</xdr:rowOff>
    </xdr:from>
    <xdr:to>
      <xdr:col>85</xdr:col>
      <xdr:colOff>127000</xdr:colOff>
      <xdr:row>33</xdr:row>
      <xdr:rowOff>90714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327396"/>
          <a:ext cx="838200" cy="4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168673</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9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18796</xdr:rowOff>
    </xdr:from>
    <xdr:to>
      <xdr:col>85</xdr:col>
      <xdr:colOff>177800</xdr:colOff>
      <xdr:row>35</xdr:row>
      <xdr:rowOff>120396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1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12446</xdr:rowOff>
    </xdr:from>
    <xdr:to>
      <xdr:col>81</xdr:col>
      <xdr:colOff>50800</xdr:colOff>
      <xdr:row>36</xdr:row>
      <xdr:rowOff>63718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327396"/>
          <a:ext cx="889000" cy="90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70394</xdr:rowOff>
    </xdr:from>
    <xdr:to>
      <xdr:col>81</xdr:col>
      <xdr:colOff>101600</xdr:colOff>
      <xdr:row>37</xdr:row>
      <xdr:rowOff>544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163121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63718</xdr:rowOff>
    </xdr:from>
    <xdr:to>
      <xdr:col>76</xdr:col>
      <xdr:colOff>114300</xdr:colOff>
      <xdr:row>36</xdr:row>
      <xdr:rowOff>125331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35918"/>
          <a:ext cx="8890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105228</xdr:rowOff>
    </xdr:from>
    <xdr:to>
      <xdr:col>76</xdr:col>
      <xdr:colOff>165100</xdr:colOff>
      <xdr:row>37</xdr:row>
      <xdr:rowOff>35378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26505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22896</xdr:rowOff>
    </xdr:from>
    <xdr:to>
      <xdr:col>71</xdr:col>
      <xdr:colOff>177800</xdr:colOff>
      <xdr:row>36</xdr:row>
      <xdr:rowOff>125331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195096"/>
          <a:ext cx="8890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99677</xdr:rowOff>
    </xdr:from>
    <xdr:to>
      <xdr:col>72</xdr:col>
      <xdr:colOff>38100</xdr:colOff>
      <xdr:row>37</xdr:row>
      <xdr:rowOff>29827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20954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19231</xdr:rowOff>
    </xdr:from>
    <xdr:to>
      <xdr:col>67</xdr:col>
      <xdr:colOff>101600</xdr:colOff>
      <xdr:row>37</xdr:row>
      <xdr:rowOff>120831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111958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5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39914</xdr:rowOff>
    </xdr:from>
    <xdr:to>
      <xdr:col>85</xdr:col>
      <xdr:colOff>177800</xdr:colOff>
      <xdr:row>33</xdr:row>
      <xdr:rowOff>141514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126291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6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133096</xdr:rowOff>
    </xdr:from>
    <xdr:to>
      <xdr:col>81</xdr:col>
      <xdr:colOff>101600</xdr:colOff>
      <xdr:row>31</xdr:row>
      <xdr:rowOff>63246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2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79773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0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12918</xdr:rowOff>
    </xdr:from>
    <xdr:to>
      <xdr:col>76</xdr:col>
      <xdr:colOff>165100</xdr:colOff>
      <xdr:row>36</xdr:row>
      <xdr:rowOff>114518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131045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74531</xdr:rowOff>
    </xdr:from>
    <xdr:to>
      <xdr:col>72</xdr:col>
      <xdr:colOff>38100</xdr:colOff>
      <xdr:row>37</xdr:row>
      <xdr:rowOff>4681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21208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2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143546</xdr:rowOff>
    </xdr:from>
    <xdr:to>
      <xdr:col>67</xdr:col>
      <xdr:colOff>101600</xdr:colOff>
      <xdr:row>36</xdr:row>
      <xdr:rowOff>73696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90223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9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47901</xdr:rowOff>
    </xdr:from>
    <xdr:to>
      <xdr:col>85</xdr:col>
      <xdr:colOff>126364</xdr:colOff>
      <xdr:row>58</xdr:row>
      <xdr:rowOff>117656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20401"/>
          <a:ext cx="1269" cy="1441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121483</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117656</xdr:rowOff>
    </xdr:from>
    <xdr:to>
      <xdr:col>86</xdr:col>
      <xdr:colOff>25400</xdr:colOff>
      <xdr:row>58</xdr:row>
      <xdr:rowOff>117656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6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166028</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47901</xdr:rowOff>
    </xdr:from>
    <xdr:to>
      <xdr:col>86</xdr:col>
      <xdr:colOff>25400</xdr:colOff>
      <xdr:row>50</xdr:row>
      <xdr:rowOff>47901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47672</xdr:rowOff>
    </xdr:from>
    <xdr:to>
      <xdr:col>85</xdr:col>
      <xdr:colOff>127000</xdr:colOff>
      <xdr:row>58</xdr:row>
      <xdr:rowOff>59853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820322"/>
          <a:ext cx="838200" cy="18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60832</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147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60180</xdr:rowOff>
    </xdr:from>
    <xdr:to>
      <xdr:col>81</xdr:col>
      <xdr:colOff>50800</xdr:colOff>
      <xdr:row>57</xdr:row>
      <xdr:rowOff>47672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489930"/>
          <a:ext cx="889000" cy="3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152124</xdr:rowOff>
    </xdr:from>
    <xdr:to>
      <xdr:col>81</xdr:col>
      <xdr:colOff>101600</xdr:colOff>
      <xdr:row>54</xdr:row>
      <xdr:rowOff>82274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23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98801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0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60180</xdr:rowOff>
    </xdr:from>
    <xdr:to>
      <xdr:col>76</xdr:col>
      <xdr:colOff>114300</xdr:colOff>
      <xdr:row>58</xdr:row>
      <xdr:rowOff>137414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489930"/>
          <a:ext cx="889000" cy="5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88508</xdr:rowOff>
    </xdr:from>
    <xdr:to>
      <xdr:col>76</xdr:col>
      <xdr:colOff>165100</xdr:colOff>
      <xdr:row>55</xdr:row>
      <xdr:rowOff>18658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35185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123012</xdr:rowOff>
    </xdr:from>
    <xdr:to>
      <xdr:col>71</xdr:col>
      <xdr:colOff>177800</xdr:colOff>
      <xdr:row>58</xdr:row>
      <xdr:rowOff>137414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1006711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64570</xdr:rowOff>
    </xdr:from>
    <xdr:to>
      <xdr:col>67</xdr:col>
      <xdr:colOff>101600</xdr:colOff>
      <xdr:row>55</xdr:row>
      <xdr:rowOff>166170</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9053</xdr:rowOff>
    </xdr:from>
    <xdr:to>
      <xdr:col>85</xdr:col>
      <xdr:colOff>177800</xdr:colOff>
      <xdr:row>58</xdr:row>
      <xdr:rowOff>110653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95430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168322</xdr:rowOff>
    </xdr:from>
    <xdr:to>
      <xdr:col>81</xdr:col>
      <xdr:colOff>101600</xdr:colOff>
      <xdr:row>57</xdr:row>
      <xdr:rowOff>98472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89599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9380</xdr:rowOff>
    </xdr:from>
    <xdr:to>
      <xdr:col>76</xdr:col>
      <xdr:colOff>165100</xdr:colOff>
      <xdr:row>55</xdr:row>
      <xdr:rowOff>110980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102107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5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86614</xdr:rowOff>
    </xdr:from>
    <xdr:to>
      <xdr:col>72</xdr:col>
      <xdr:colOff>38100</xdr:colOff>
      <xdr:row>59</xdr:row>
      <xdr:rowOff>16764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7891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72212</xdr:rowOff>
    </xdr:from>
    <xdr:to>
      <xdr:col>67</xdr:col>
      <xdr:colOff>101600</xdr:colOff>
      <xdr:row>59</xdr:row>
      <xdr:rowOff>2362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164939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99254</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00754"/>
          <a:ext cx="1269" cy="154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45931</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99254</xdr:rowOff>
    </xdr:from>
    <xdr:to>
      <xdr:col>86</xdr:col>
      <xdr:colOff>25400</xdr:colOff>
      <xdr:row>70</xdr:row>
      <xdr:rowOff>99254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99254</xdr:rowOff>
    </xdr:from>
    <xdr:to>
      <xdr:col>85</xdr:col>
      <xdr:colOff>127000</xdr:colOff>
      <xdr:row>75</xdr:row>
      <xdr:rowOff>93180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2100754"/>
          <a:ext cx="8382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3008</xdr:rowOff>
    </xdr:from>
    <xdr:ext cx="534377"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376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24581</xdr:rowOff>
    </xdr:from>
    <xdr:to>
      <xdr:col>85</xdr:col>
      <xdr:colOff>177800</xdr:colOff>
      <xdr:row>78</xdr:row>
      <xdr:rowOff>126181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93180</xdr:rowOff>
    </xdr:from>
    <xdr:to>
      <xdr:col>81</xdr:col>
      <xdr:colOff>50800</xdr:colOff>
      <xdr:row>77</xdr:row>
      <xdr:rowOff>51036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2951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148924</xdr:rowOff>
    </xdr:from>
    <xdr:to>
      <xdr:col>81</xdr:col>
      <xdr:colOff>101600</xdr:colOff>
      <xdr:row>79</xdr:row>
      <xdr:rowOff>79074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70201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51036</xdr:rowOff>
    </xdr:from>
    <xdr:to>
      <xdr:col>76</xdr:col>
      <xdr:colOff>114300</xdr:colOff>
      <xdr:row>79</xdr:row>
      <xdr:rowOff>3584</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252686"/>
          <a:ext cx="889000" cy="29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157235</xdr:rowOff>
    </xdr:from>
    <xdr:to>
      <xdr:col>76</xdr:col>
      <xdr:colOff>165100</xdr:colOff>
      <xdr:row>79</xdr:row>
      <xdr:rowOff>87385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78512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3584</xdr:rowOff>
    </xdr:from>
    <xdr:to>
      <xdr:col>71</xdr:col>
      <xdr:colOff>177800</xdr:colOff>
      <xdr:row>79</xdr:row>
      <xdr:rowOff>43377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48134"/>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11616</xdr:rowOff>
    </xdr:from>
    <xdr:to>
      <xdr:col>72</xdr:col>
      <xdr:colOff>38100</xdr:colOff>
      <xdr:row>79</xdr:row>
      <xdr:rowOff>113216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104343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18213</xdr:rowOff>
    </xdr:from>
    <xdr:to>
      <xdr:col>67</xdr:col>
      <xdr:colOff>101600</xdr:colOff>
      <xdr:row>79</xdr:row>
      <xdr:rowOff>119813</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110940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48454</xdr:rowOff>
    </xdr:from>
    <xdr:to>
      <xdr:col>85</xdr:col>
      <xdr:colOff>177800</xdr:colOff>
      <xdr:row>70</xdr:row>
      <xdr:rowOff>150054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20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1481</xdr:rowOff>
    </xdr:from>
    <xdr:ext cx="534377"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20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42380</xdr:rowOff>
    </xdr:from>
    <xdr:to>
      <xdr:col>81</xdr:col>
      <xdr:colOff>101600</xdr:colOff>
      <xdr:row>75</xdr:row>
      <xdr:rowOff>143980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29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160507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14111" y="126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236</xdr:rowOff>
    </xdr:from>
    <xdr:to>
      <xdr:col>76</xdr:col>
      <xdr:colOff>165100</xdr:colOff>
      <xdr:row>77</xdr:row>
      <xdr:rowOff>101836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118363</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25111" y="12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124234</xdr:rowOff>
    </xdr:from>
    <xdr:to>
      <xdr:col>72</xdr:col>
      <xdr:colOff>38100</xdr:colOff>
      <xdr:row>79</xdr:row>
      <xdr:rowOff>54384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70911</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2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164027</xdr:rowOff>
    </xdr:from>
    <xdr:to>
      <xdr:col>67</xdr:col>
      <xdr:colOff>101600</xdr:colOff>
      <xdr:row>79</xdr:row>
      <xdr:rowOff>94177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110704</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140385</xdr:rowOff>
    </xdr:from>
    <xdr:to>
      <xdr:col>85</xdr:col>
      <xdr:colOff>126364</xdr:colOff>
      <xdr:row>98</xdr:row>
      <xdr:rowOff>100152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570885"/>
          <a:ext cx="1269" cy="133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103979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100152</xdr:rowOff>
    </xdr:from>
    <xdr:to>
      <xdr:col>86</xdr:col>
      <xdr:colOff>25400</xdr:colOff>
      <xdr:row>98</xdr:row>
      <xdr:rowOff>100152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0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87062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140385</xdr:rowOff>
    </xdr:from>
    <xdr:to>
      <xdr:col>86</xdr:col>
      <xdr:colOff>25400</xdr:colOff>
      <xdr:row>90</xdr:row>
      <xdr:rowOff>140385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112063</xdr:rowOff>
    </xdr:from>
    <xdr:to>
      <xdr:col>85</xdr:col>
      <xdr:colOff>127000</xdr:colOff>
      <xdr:row>94</xdr:row>
      <xdr:rowOff>139998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228363"/>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167212</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5940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144335</xdr:rowOff>
    </xdr:from>
    <xdr:to>
      <xdr:col>85</xdr:col>
      <xdr:colOff>177800</xdr:colOff>
      <xdr:row>94</xdr:row>
      <xdr:rowOff>74485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0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139998</xdr:rowOff>
    </xdr:from>
    <xdr:to>
      <xdr:col>81</xdr:col>
      <xdr:colOff>50800</xdr:colOff>
      <xdr:row>94</xdr:row>
      <xdr:rowOff>166790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256298"/>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29601</xdr:rowOff>
    </xdr:from>
    <xdr:to>
      <xdr:col>81</xdr:col>
      <xdr:colOff>101600</xdr:colOff>
      <xdr:row>95</xdr:row>
      <xdr:rowOff>131201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1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122328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166790</xdr:rowOff>
    </xdr:from>
    <xdr:to>
      <xdr:col>76</xdr:col>
      <xdr:colOff>114300</xdr:colOff>
      <xdr:row>95</xdr:row>
      <xdr:rowOff>8758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283090"/>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13416</xdr:rowOff>
    </xdr:from>
    <xdr:to>
      <xdr:col>76</xdr:col>
      <xdr:colOff>165100</xdr:colOff>
      <xdr:row>95</xdr:row>
      <xdr:rowOff>115016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106143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3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8758</xdr:rowOff>
    </xdr:from>
    <xdr:to>
      <xdr:col>71</xdr:col>
      <xdr:colOff>177800</xdr:colOff>
      <xdr:row>95</xdr:row>
      <xdr:rowOff>21492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296508"/>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164726</xdr:rowOff>
    </xdr:from>
    <xdr:to>
      <xdr:col>72</xdr:col>
      <xdr:colOff>38100</xdr:colOff>
      <xdr:row>95</xdr:row>
      <xdr:rowOff>94876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86003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18605</xdr:rowOff>
    </xdr:from>
    <xdr:to>
      <xdr:col>67</xdr:col>
      <xdr:colOff>101600</xdr:colOff>
      <xdr:row>95</xdr:row>
      <xdr:rowOff>120205</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111332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61263</xdr:rowOff>
    </xdr:from>
    <xdr:to>
      <xdr:col>85</xdr:col>
      <xdr:colOff>177800</xdr:colOff>
      <xdr:row>94</xdr:row>
      <xdr:rowOff>162863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1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39690</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1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89198</xdr:rowOff>
    </xdr:from>
    <xdr:to>
      <xdr:col>81</xdr:col>
      <xdr:colOff>101600</xdr:colOff>
      <xdr:row>95</xdr:row>
      <xdr:rowOff>19348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2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35875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9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115990</xdr:rowOff>
    </xdr:from>
    <xdr:to>
      <xdr:col>76</xdr:col>
      <xdr:colOff>165100</xdr:colOff>
      <xdr:row>95</xdr:row>
      <xdr:rowOff>46140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2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62667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0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129408</xdr:rowOff>
    </xdr:from>
    <xdr:to>
      <xdr:col>72</xdr:col>
      <xdr:colOff>38100</xdr:colOff>
      <xdr:row>95</xdr:row>
      <xdr:rowOff>59558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2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76085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142142</xdr:rowOff>
    </xdr:from>
    <xdr:to>
      <xdr:col>67</xdr:col>
      <xdr:colOff>101600</xdr:colOff>
      <xdr:row>95</xdr:row>
      <xdr:rowOff>72292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2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88819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03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119034</xdr:rowOff>
    </xdr:from>
    <xdr:ext cx="378565"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9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907</xdr:rowOff>
    </xdr:from>
    <xdr:to>
      <xdr:col>116</xdr:col>
      <xdr:colOff>152400</xdr:colOff>
      <xdr:row>31</xdr:row>
      <xdr:rowOff>907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48078</xdr:rowOff>
    </xdr:from>
    <xdr:to>
      <xdr:col>112</xdr:col>
      <xdr:colOff>38100</xdr:colOff>
      <xdr:row>36</xdr:row>
      <xdr:rowOff>149678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166205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100330</xdr:rowOff>
    </xdr:from>
    <xdr:to>
      <xdr:col>107</xdr:col>
      <xdr:colOff>101600</xdr:colOff>
      <xdr:row>36</xdr:row>
      <xdr:rowOff>30480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47007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67673</xdr:rowOff>
    </xdr:from>
    <xdr:to>
      <xdr:col>102</xdr:col>
      <xdr:colOff>165100</xdr:colOff>
      <xdr:row>38</xdr:row>
      <xdr:rowOff>169273</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14350</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48078</xdr:rowOff>
    </xdr:from>
    <xdr:to>
      <xdr:col>98</xdr:col>
      <xdr:colOff>38100</xdr:colOff>
      <xdr:row>38</xdr:row>
      <xdr:rowOff>149678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166205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大きく増加している項目として、民生費、災害復旧費及び衛生費が挙げられます。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民生費については、新型コロナウイルスの経済対策による子育て世帯や住民税非課税世帯等への臨時特別給付による増加であり、大きく増加したものは一時的なものと見ています。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災害復旧費については、令和元年度より本格的に開始された新庁舎の建設工事に加え、令和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月豪雨による災害復旧工事により、前年度からさらに上昇し、類似団体において最も高い位置にあります。新庁舎関連工事は令和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年度で完了しますが、令和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月豪雨による災害復旧工事は複数年にわたると予定しているため、今後も高い位置にとどまると見込んでいます。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衛生費については、主な要因として令和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月豪雨による廃棄物処理事業によるもので、令和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年度は一時的に減少すると見込まれますが、今後は清掃センターの解体やし尿処理場や斎場などの更新を予定しており、令和５年度以降は増加する見込みです。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今後も施設の統合や適正規模化を進めていき、財政の健全化に努めます。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実質収支比率は前年度比より</a:t>
          </a:r>
          <a:r>
            <a:rPr kumimoji="1" lang="en-US" altLang="ja-JP" sz="1400">
              <a:solidFill>
                <a:sysClr val="windowText" lastClr="000000"/>
              </a:solidFill>
              <a:latin typeface="ＭＳ ゴシック" pitchFamily="49" charset="-128"/>
              <a:ea typeface="ＭＳ ゴシック" pitchFamily="49" charset="-128"/>
            </a:rPr>
            <a:t>0.56</a:t>
          </a:r>
          <a:r>
            <a:rPr kumimoji="1" lang="ja-JP" altLang="en-US" sz="1400">
              <a:solidFill>
                <a:sysClr val="windowText" lastClr="000000"/>
              </a:solidFill>
              <a:latin typeface="ＭＳ ゴシック" pitchFamily="49" charset="-128"/>
              <a:ea typeface="ＭＳ ゴシック" pitchFamily="49" charset="-128"/>
            </a:rPr>
            <a:t>ポイント増加しておりますが、これは普通交付税や地方消費税交付金が増額し、全体の歳入が増加したことによるものです。</a:t>
          </a:r>
        </a:p>
        <a:p>
          <a:r>
            <a:rPr kumimoji="1" lang="ja-JP" altLang="en-US" sz="1400">
              <a:solidFill>
                <a:sysClr val="windowText" lastClr="000000"/>
              </a:solidFill>
              <a:latin typeface="ＭＳ ゴシック" pitchFamily="49" charset="-128"/>
              <a:ea typeface="ＭＳ ゴシック" pitchFamily="49" charset="-128"/>
            </a:rPr>
            <a:t>　しかしながら、今後も令和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月豪雨の災害復旧が続き、市債残高についても大きく増加する見込みであるため、長期的な財政計画の見直しを行うとともに、より一層、歳出の削減に努める必要があります。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一般会計において、標準財政規模比で</a:t>
          </a:r>
          <a:r>
            <a:rPr kumimoji="1" lang="en-US" altLang="ja-JP" sz="1400">
              <a:solidFill>
                <a:sysClr val="windowText" lastClr="000000"/>
              </a:solidFill>
              <a:latin typeface="ＭＳ ゴシック" pitchFamily="49" charset="-128"/>
              <a:ea typeface="ＭＳ ゴシック" pitchFamily="49" charset="-128"/>
            </a:rPr>
            <a:t>0.56</a:t>
          </a:r>
          <a:r>
            <a:rPr kumimoji="1" lang="ja-JP" altLang="en-US" sz="1400">
              <a:solidFill>
                <a:sysClr val="windowText" lastClr="000000"/>
              </a:solidFill>
              <a:latin typeface="ＭＳ ゴシック" pitchFamily="49" charset="-128"/>
              <a:ea typeface="ＭＳ ゴシック" pitchFamily="49" charset="-128"/>
            </a:rPr>
            <a:t>ポイント増となっていますが、要因としては、歳入で普通交付税や地方消費税交付金が増加したことなどにより、実質収支額が増加したことが挙げられます。</a:t>
          </a:r>
        </a:p>
        <a:p>
          <a:r>
            <a:rPr kumimoji="1" lang="ja-JP" altLang="en-US" sz="1400">
              <a:solidFill>
                <a:sysClr val="windowText" lastClr="000000"/>
              </a:solidFill>
              <a:latin typeface="ＭＳ ゴシック" pitchFamily="49" charset="-128"/>
              <a:ea typeface="ＭＳ ゴシック" pitchFamily="49" charset="-128"/>
            </a:rPr>
            <a:t>　また、平成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年度以降、比率が赤字となっていた国民健康保険特別会計については、平成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年度に「八代市国民健康保険財政健全化計画」を策定し、国保税の適正賦課や収納率向上による歳入確保や医療費適正化対策の推進等により歳出削減を努めたことで令和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年度に黒字へと転じました。今後も継続して取り組み、健全な財政運営を行っていきます。</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前年度と比較して、元利償還金が大幅に増加した主な要因は、環境センター建設による元金償還が令和３年度より開始されたことによるものです。</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今後も新庁舎建設や令和２年７月豪雨の災害復旧事業などにより、元利償還金等が大きく増加する予定であることから、これまで以上に建設事業債の発行額を抑え、公債費の抑制を図ります。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将来負担額の主な項目である地方債の現在高が増加しており、主な要因として、新庁舎建設事業や令和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月豪雨による災害復旧事業により、地方債が増加したことが挙げられます。</a:t>
          </a:r>
        </a:p>
        <a:p>
          <a:r>
            <a:rPr kumimoji="1" lang="ja-JP" altLang="en-US" sz="1400">
              <a:solidFill>
                <a:sysClr val="windowText" lastClr="000000"/>
              </a:solidFill>
              <a:latin typeface="ＭＳ ゴシック" pitchFamily="49" charset="-128"/>
              <a:ea typeface="ＭＳ ゴシック" pitchFamily="49" charset="-128"/>
            </a:rPr>
            <a:t>　一方、公営企業債等繰入見込額は企業会計等の健全な財政運営により減少傾向にあるため、将来負担額の大幅な伸びを抑えることにつながっています。　　</a:t>
          </a:r>
        </a:p>
        <a:p>
          <a:r>
            <a:rPr kumimoji="1" lang="ja-JP" altLang="en-US" sz="1400">
              <a:solidFill>
                <a:sysClr val="windowText" lastClr="000000"/>
              </a:solidFill>
              <a:latin typeface="ＭＳ ゴシック" pitchFamily="49" charset="-128"/>
              <a:ea typeface="ＭＳ ゴシック" pitchFamily="49" charset="-128"/>
            </a:rPr>
            <a:t>　また、充当可能財源等においては、減債基金へ単年度収支の一部を積み立てたことにより増加し、将来負担比率の分子は減少しています。</a:t>
          </a:r>
        </a:p>
        <a:p>
          <a:r>
            <a:rPr kumimoji="1" lang="ja-JP" altLang="en-US" sz="1400">
              <a:solidFill>
                <a:sysClr val="windowText" lastClr="000000"/>
              </a:solidFill>
              <a:latin typeface="ＭＳ ゴシック" pitchFamily="49" charset="-128"/>
              <a:ea typeface="ＭＳ ゴシック" pitchFamily="49" charset="-128"/>
            </a:rPr>
            <a:t>　今後は、新庁舎関連工事は令和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年度で完了しますが、令和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月豪雨による災害復旧工事が続くため、引き続き有利な地方債を活用しながら、地方債発行額の抑制に努めるとともに事業の見直しや充当可能財源の確保に努め、財政の健全化に取組みます。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財政調整基金は、土地開発基金を廃止して財政調整基金へ積み立てたことなどにより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億円の増、減債基金は、単年度収支の一部を積み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立てたことなどにより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億円増加したことが主な要因で、基金全体としては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・中期財政計画において、普通交付税の合併算定替えの特例措置期間終了に伴い歳入が減少しましたが、災害復旧や新型コロナウイルス感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染症対策</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、公債費の増など新たな歳出の増加が見込まれることから、基金全体について令和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億円を取り崩して対応する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予定です。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年熊本地震及び令和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月豪雨の経験を踏まえ、災害時に迅速かつ柔軟な対応を行うための基金の最低限度額を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億円と設定し、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この金額を下回らないよう各事業の抜本的見直しや施設の統廃合を進めるなどして、歳出削減に取り組みます。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・新型コロナウイルス感染症対策基金は、新型コロナウイルス感染症の影響により国及び熊本県の融資制度を利用したものに対して金利負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担分及び保証料の補助を行うため、新型コロナウイルス感染症対応地方創生臨時交付金より積み立てましたが、補助は最長</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年間としてい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年度末をもって廃止します。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・ふるさと納税の推進により、基金の原資となるふるさと八代元気づくり応援寄附金は増加傾向が見込まれることから、各種まちづくり事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業の財源として積極的に活用する見込みです。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・市有施設整備基金　　　　　　　　：市有施設の整備に要する経費の財源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・市庁舎建設基金　　　　　　　　　：市庁舎の建設に要する経費の財源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：ふるさと納税制度による寄附金を財源とした、元気なまちづくり事業を推進する財源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・新型コロナウイルス感染症対策基金：新型コロナウイルス感染症の影響により売上げが減少した中小事業者等で国及び熊本県の融資制度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を利用したものに対して行う金利負担分及び保証料の補助に要する経費の財源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・教育文化センター建設基金　　　　：教育文化センター建設に要する費用の財源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・市有施設整備基金　　　　　　　　：民俗伝統芸能伝承館等の整備に係る経費の財源として、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・市庁舎建設基金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年熊本地震により被災した本庁舎の外構の整備工事等に係る経費の財源として、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・新型コロナウイルス感染症対策基金：新型コロナウイルス感染症対策の融資制度に係る利子補給の財源として、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：ふるさと納税の推進により寄附金が大きく伸びたため、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・市庁舎建設基金　　　　　　　　　：本庁舎の外構整備等が令和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年度で完了することから、令和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年度末をもって基金を廃止する。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・新型コロナウイルス感染症対策基金：補助は最長</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年度末をもって基金を廃止し、残高は国庫へ納付。</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：ふるさと納税の推進により、ふるさと納税寄附金の大幅な増加により、これを原資とした基金積立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金が増加傾向にあることから、各種まちづくり事業の財源として随時取り崩す予定。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・教育文化センター建設基金　　　　：八代市公民館の吊天井の改修を令和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万円程度を取り崩す予定。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土地開発基金を廃止して財政調整基金へ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万円積み立てたことにより増加しています。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中期財政計画において、令和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年度以降は収支の悪化が見込まれることから、財政収支を図るため、令和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億円を取り崩す見込みです。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単年度収支の一部である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億円を積み立てたことにより増加しています。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環境センターや新庁舎等の大型事業に係る起債の償還が重なる令和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年度以降は、単年度の償還額が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億円を超えることが見込まれることから、公債費の負担軽減を図るため、減債基金を取り崩して対応する予定です。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130" zoomScaleNormal="13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80</v>
      </c>
      <c r="C2" s="173"/>
      <c r="D2" s="174"/>
    </row>
    <row r="3" spans="1:119" ht="18.75" customHeight="1" thickBot="1" x14ac:dyDescent="0.2">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84024679</v>
      </c>
      <c r="BO4" s="433"/>
      <c r="BP4" s="433"/>
      <c r="BQ4" s="433"/>
      <c r="BR4" s="433"/>
      <c r="BS4" s="433"/>
      <c r="BT4" s="433"/>
      <c r="BU4" s="434"/>
      <c r="BV4" s="432">
        <v>83462483</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4.5</v>
      </c>
      <c r="CU4" s="573"/>
      <c r="CV4" s="573"/>
      <c r="CW4" s="573"/>
      <c r="CX4" s="573"/>
      <c r="CY4" s="573"/>
      <c r="CZ4" s="573"/>
      <c r="DA4" s="574"/>
      <c r="DB4" s="572">
        <v>3.9</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82346251</v>
      </c>
      <c r="BO5" s="404"/>
      <c r="BP5" s="404"/>
      <c r="BQ5" s="404"/>
      <c r="BR5" s="404"/>
      <c r="BS5" s="404"/>
      <c r="BT5" s="404"/>
      <c r="BU5" s="405"/>
      <c r="BV5" s="403">
        <v>81893421</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88.8</v>
      </c>
      <c r="CU5" s="401"/>
      <c r="CV5" s="401"/>
      <c r="CW5" s="401"/>
      <c r="CX5" s="401"/>
      <c r="CY5" s="401"/>
      <c r="CZ5" s="401"/>
      <c r="DA5" s="402"/>
      <c r="DB5" s="400">
        <v>95</v>
      </c>
      <c r="DC5" s="401"/>
      <c r="DD5" s="401"/>
      <c r="DE5" s="401"/>
      <c r="DF5" s="401"/>
      <c r="DG5" s="401"/>
      <c r="DH5" s="401"/>
      <c r="DI5" s="402"/>
    </row>
    <row r="6" spans="1:119" ht="18.75" customHeight="1" x14ac:dyDescent="0.15">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101</v>
      </c>
      <c r="AV6" s="462"/>
      <c r="AW6" s="462"/>
      <c r="AX6" s="462"/>
      <c r="AY6" s="417" t="s">
        <v>102</v>
      </c>
      <c r="AZ6" s="418"/>
      <c r="BA6" s="418"/>
      <c r="BB6" s="418"/>
      <c r="BC6" s="418"/>
      <c r="BD6" s="418"/>
      <c r="BE6" s="418"/>
      <c r="BF6" s="418"/>
      <c r="BG6" s="418"/>
      <c r="BH6" s="418"/>
      <c r="BI6" s="418"/>
      <c r="BJ6" s="418"/>
      <c r="BK6" s="418"/>
      <c r="BL6" s="418"/>
      <c r="BM6" s="419"/>
      <c r="BN6" s="403">
        <v>1678428</v>
      </c>
      <c r="BO6" s="404"/>
      <c r="BP6" s="404"/>
      <c r="BQ6" s="404"/>
      <c r="BR6" s="404"/>
      <c r="BS6" s="404"/>
      <c r="BT6" s="404"/>
      <c r="BU6" s="405"/>
      <c r="BV6" s="403">
        <v>1569062</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92.2</v>
      </c>
      <c r="CU6" s="547"/>
      <c r="CV6" s="547"/>
      <c r="CW6" s="547"/>
      <c r="CX6" s="547"/>
      <c r="CY6" s="547"/>
      <c r="CZ6" s="547"/>
      <c r="DA6" s="548"/>
      <c r="DB6" s="546">
        <v>98.9</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93</v>
      </c>
      <c r="AV7" s="462"/>
      <c r="AW7" s="462"/>
      <c r="AX7" s="462"/>
      <c r="AY7" s="417" t="s">
        <v>105</v>
      </c>
      <c r="AZ7" s="418"/>
      <c r="BA7" s="418"/>
      <c r="BB7" s="418"/>
      <c r="BC7" s="418"/>
      <c r="BD7" s="418"/>
      <c r="BE7" s="418"/>
      <c r="BF7" s="418"/>
      <c r="BG7" s="418"/>
      <c r="BH7" s="418"/>
      <c r="BI7" s="418"/>
      <c r="BJ7" s="418"/>
      <c r="BK7" s="418"/>
      <c r="BL7" s="418"/>
      <c r="BM7" s="419"/>
      <c r="BN7" s="403">
        <v>149571</v>
      </c>
      <c r="BO7" s="404"/>
      <c r="BP7" s="404"/>
      <c r="BQ7" s="404"/>
      <c r="BR7" s="404"/>
      <c r="BS7" s="404"/>
      <c r="BT7" s="404"/>
      <c r="BU7" s="405"/>
      <c r="BV7" s="403">
        <v>272765</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34312805</v>
      </c>
      <c r="CU7" s="404"/>
      <c r="CV7" s="404"/>
      <c r="CW7" s="404"/>
      <c r="CX7" s="404"/>
      <c r="CY7" s="404"/>
      <c r="CZ7" s="404"/>
      <c r="DA7" s="405"/>
      <c r="DB7" s="403">
        <v>33259595</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93</v>
      </c>
      <c r="AV8" s="462"/>
      <c r="AW8" s="462"/>
      <c r="AX8" s="462"/>
      <c r="AY8" s="417" t="s">
        <v>108</v>
      </c>
      <c r="AZ8" s="418"/>
      <c r="BA8" s="418"/>
      <c r="BB8" s="418"/>
      <c r="BC8" s="418"/>
      <c r="BD8" s="418"/>
      <c r="BE8" s="418"/>
      <c r="BF8" s="418"/>
      <c r="BG8" s="418"/>
      <c r="BH8" s="418"/>
      <c r="BI8" s="418"/>
      <c r="BJ8" s="418"/>
      <c r="BK8" s="418"/>
      <c r="BL8" s="418"/>
      <c r="BM8" s="419"/>
      <c r="BN8" s="403">
        <v>1528857</v>
      </c>
      <c r="BO8" s="404"/>
      <c r="BP8" s="404"/>
      <c r="BQ8" s="404"/>
      <c r="BR8" s="404"/>
      <c r="BS8" s="404"/>
      <c r="BT8" s="404"/>
      <c r="BU8" s="405"/>
      <c r="BV8" s="403">
        <v>1296297</v>
      </c>
      <c r="BW8" s="404"/>
      <c r="BX8" s="404"/>
      <c r="BY8" s="404"/>
      <c r="BZ8" s="404"/>
      <c r="CA8" s="404"/>
      <c r="CB8" s="404"/>
      <c r="CC8" s="405"/>
      <c r="CD8" s="443" t="s">
        <v>109</v>
      </c>
      <c r="CE8" s="363"/>
      <c r="CF8" s="363"/>
      <c r="CG8" s="363"/>
      <c r="CH8" s="363"/>
      <c r="CI8" s="363"/>
      <c r="CJ8" s="363"/>
      <c r="CK8" s="363"/>
      <c r="CL8" s="363"/>
      <c r="CM8" s="363"/>
      <c r="CN8" s="363"/>
      <c r="CO8" s="363"/>
      <c r="CP8" s="363"/>
      <c r="CQ8" s="363"/>
      <c r="CR8" s="363"/>
      <c r="CS8" s="444"/>
      <c r="CT8" s="506">
        <v>0.5</v>
      </c>
      <c r="CU8" s="507"/>
      <c r="CV8" s="507"/>
      <c r="CW8" s="507"/>
      <c r="CX8" s="507"/>
      <c r="CY8" s="507"/>
      <c r="CZ8" s="507"/>
      <c r="DA8" s="508"/>
      <c r="DB8" s="506">
        <v>0.51</v>
      </c>
      <c r="DC8" s="507"/>
      <c r="DD8" s="507"/>
      <c r="DE8" s="507"/>
      <c r="DF8" s="507"/>
      <c r="DG8" s="507"/>
      <c r="DH8" s="507"/>
      <c r="DI8" s="508"/>
    </row>
    <row r="9" spans="1:119" ht="18.75" customHeight="1" thickBot="1" x14ac:dyDescent="0.2">
      <c r="A9" s="172"/>
      <c r="B9" s="535" t="s">
        <v>110</v>
      </c>
      <c r="C9" s="536"/>
      <c r="D9" s="536"/>
      <c r="E9" s="536"/>
      <c r="F9" s="536"/>
      <c r="G9" s="536"/>
      <c r="H9" s="536"/>
      <c r="I9" s="536"/>
      <c r="J9" s="536"/>
      <c r="K9" s="454"/>
      <c r="L9" s="537" t="s">
        <v>111</v>
      </c>
      <c r="M9" s="538"/>
      <c r="N9" s="538"/>
      <c r="O9" s="538"/>
      <c r="P9" s="538"/>
      <c r="Q9" s="539"/>
      <c r="R9" s="540">
        <v>123067</v>
      </c>
      <c r="S9" s="541"/>
      <c r="T9" s="541"/>
      <c r="U9" s="541"/>
      <c r="V9" s="542"/>
      <c r="W9" s="472" t="s">
        <v>112</v>
      </c>
      <c r="X9" s="473"/>
      <c r="Y9" s="473"/>
      <c r="Z9" s="473"/>
      <c r="AA9" s="473"/>
      <c r="AB9" s="473"/>
      <c r="AC9" s="473"/>
      <c r="AD9" s="473"/>
      <c r="AE9" s="473"/>
      <c r="AF9" s="473"/>
      <c r="AG9" s="473"/>
      <c r="AH9" s="473"/>
      <c r="AI9" s="473"/>
      <c r="AJ9" s="473"/>
      <c r="AK9" s="473"/>
      <c r="AL9" s="543"/>
      <c r="AM9" s="460" t="s">
        <v>113</v>
      </c>
      <c r="AN9" s="360"/>
      <c r="AO9" s="360"/>
      <c r="AP9" s="360"/>
      <c r="AQ9" s="360"/>
      <c r="AR9" s="360"/>
      <c r="AS9" s="360"/>
      <c r="AT9" s="361"/>
      <c r="AU9" s="461" t="s">
        <v>101</v>
      </c>
      <c r="AV9" s="462"/>
      <c r="AW9" s="462"/>
      <c r="AX9" s="462"/>
      <c r="AY9" s="417" t="s">
        <v>114</v>
      </c>
      <c r="AZ9" s="418"/>
      <c r="BA9" s="418"/>
      <c r="BB9" s="418"/>
      <c r="BC9" s="418"/>
      <c r="BD9" s="418"/>
      <c r="BE9" s="418"/>
      <c r="BF9" s="418"/>
      <c r="BG9" s="418"/>
      <c r="BH9" s="418"/>
      <c r="BI9" s="418"/>
      <c r="BJ9" s="418"/>
      <c r="BK9" s="418"/>
      <c r="BL9" s="418"/>
      <c r="BM9" s="419"/>
      <c r="BN9" s="403">
        <v>232560</v>
      </c>
      <c r="BO9" s="404"/>
      <c r="BP9" s="404"/>
      <c r="BQ9" s="404"/>
      <c r="BR9" s="404"/>
      <c r="BS9" s="404"/>
      <c r="BT9" s="404"/>
      <c r="BU9" s="405"/>
      <c r="BV9" s="403">
        <v>582266</v>
      </c>
      <c r="BW9" s="404"/>
      <c r="BX9" s="404"/>
      <c r="BY9" s="404"/>
      <c r="BZ9" s="404"/>
      <c r="CA9" s="404"/>
      <c r="CB9" s="404"/>
      <c r="CC9" s="405"/>
      <c r="CD9" s="443" t="s">
        <v>115</v>
      </c>
      <c r="CE9" s="363"/>
      <c r="CF9" s="363"/>
      <c r="CG9" s="363"/>
      <c r="CH9" s="363"/>
      <c r="CI9" s="363"/>
      <c r="CJ9" s="363"/>
      <c r="CK9" s="363"/>
      <c r="CL9" s="363"/>
      <c r="CM9" s="363"/>
      <c r="CN9" s="363"/>
      <c r="CO9" s="363"/>
      <c r="CP9" s="363"/>
      <c r="CQ9" s="363"/>
      <c r="CR9" s="363"/>
      <c r="CS9" s="444"/>
      <c r="CT9" s="400">
        <v>15.3</v>
      </c>
      <c r="CU9" s="401"/>
      <c r="CV9" s="401"/>
      <c r="CW9" s="401"/>
      <c r="CX9" s="401"/>
      <c r="CY9" s="401"/>
      <c r="CZ9" s="401"/>
      <c r="DA9" s="402"/>
      <c r="DB9" s="400">
        <v>15.2</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116</v>
      </c>
      <c r="M10" s="360"/>
      <c r="N10" s="360"/>
      <c r="O10" s="360"/>
      <c r="P10" s="360"/>
      <c r="Q10" s="361"/>
      <c r="R10" s="356">
        <v>127472</v>
      </c>
      <c r="S10" s="357"/>
      <c r="T10" s="357"/>
      <c r="U10" s="357"/>
      <c r="V10" s="416"/>
      <c r="W10" s="544"/>
      <c r="X10" s="354"/>
      <c r="Y10" s="354"/>
      <c r="Z10" s="354"/>
      <c r="AA10" s="354"/>
      <c r="AB10" s="354"/>
      <c r="AC10" s="354"/>
      <c r="AD10" s="354"/>
      <c r="AE10" s="354"/>
      <c r="AF10" s="354"/>
      <c r="AG10" s="354"/>
      <c r="AH10" s="354"/>
      <c r="AI10" s="354"/>
      <c r="AJ10" s="354"/>
      <c r="AK10" s="354"/>
      <c r="AL10" s="545"/>
      <c r="AM10" s="460" t="s">
        <v>117</v>
      </c>
      <c r="AN10" s="360"/>
      <c r="AO10" s="360"/>
      <c r="AP10" s="360"/>
      <c r="AQ10" s="360"/>
      <c r="AR10" s="360"/>
      <c r="AS10" s="360"/>
      <c r="AT10" s="361"/>
      <c r="AU10" s="461" t="s">
        <v>118</v>
      </c>
      <c r="AV10" s="462"/>
      <c r="AW10" s="462"/>
      <c r="AX10" s="462"/>
      <c r="AY10" s="417" t="s">
        <v>119</v>
      </c>
      <c r="AZ10" s="418"/>
      <c r="BA10" s="418"/>
      <c r="BB10" s="418"/>
      <c r="BC10" s="418"/>
      <c r="BD10" s="418"/>
      <c r="BE10" s="418"/>
      <c r="BF10" s="418"/>
      <c r="BG10" s="418"/>
      <c r="BH10" s="418"/>
      <c r="BI10" s="418"/>
      <c r="BJ10" s="418"/>
      <c r="BK10" s="418"/>
      <c r="BL10" s="418"/>
      <c r="BM10" s="419"/>
      <c r="BN10" s="403">
        <v>1500164</v>
      </c>
      <c r="BO10" s="404"/>
      <c r="BP10" s="404"/>
      <c r="BQ10" s="404"/>
      <c r="BR10" s="404"/>
      <c r="BS10" s="404"/>
      <c r="BT10" s="404"/>
      <c r="BU10" s="405"/>
      <c r="BV10" s="403">
        <v>3781</v>
      </c>
      <c r="BW10" s="404"/>
      <c r="BX10" s="404"/>
      <c r="BY10" s="404"/>
      <c r="BZ10" s="404"/>
      <c r="CA10" s="404"/>
      <c r="CB10" s="404"/>
      <c r="CC10" s="405"/>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121</v>
      </c>
      <c r="M11" s="365"/>
      <c r="N11" s="365"/>
      <c r="O11" s="365"/>
      <c r="P11" s="365"/>
      <c r="Q11" s="366"/>
      <c r="R11" s="532" t="s">
        <v>122</v>
      </c>
      <c r="S11" s="533"/>
      <c r="T11" s="533"/>
      <c r="U11" s="533"/>
      <c r="V11" s="534"/>
      <c r="W11" s="544"/>
      <c r="X11" s="354"/>
      <c r="Y11" s="354"/>
      <c r="Z11" s="354"/>
      <c r="AA11" s="354"/>
      <c r="AB11" s="354"/>
      <c r="AC11" s="354"/>
      <c r="AD11" s="354"/>
      <c r="AE11" s="354"/>
      <c r="AF11" s="354"/>
      <c r="AG11" s="354"/>
      <c r="AH11" s="354"/>
      <c r="AI11" s="354"/>
      <c r="AJ11" s="354"/>
      <c r="AK11" s="354"/>
      <c r="AL11" s="545"/>
      <c r="AM11" s="460" t="s">
        <v>123</v>
      </c>
      <c r="AN11" s="360"/>
      <c r="AO11" s="360"/>
      <c r="AP11" s="360"/>
      <c r="AQ11" s="360"/>
      <c r="AR11" s="360"/>
      <c r="AS11" s="360"/>
      <c r="AT11" s="361"/>
      <c r="AU11" s="461" t="s">
        <v>124</v>
      </c>
      <c r="AV11" s="462"/>
      <c r="AW11" s="462"/>
      <c r="AX11" s="462"/>
      <c r="AY11" s="417" t="s">
        <v>125</v>
      </c>
      <c r="AZ11" s="418"/>
      <c r="BA11" s="418"/>
      <c r="BB11" s="418"/>
      <c r="BC11" s="418"/>
      <c r="BD11" s="418"/>
      <c r="BE11" s="418"/>
      <c r="BF11" s="418"/>
      <c r="BG11" s="418"/>
      <c r="BH11" s="418"/>
      <c r="BI11" s="418"/>
      <c r="BJ11" s="418"/>
      <c r="BK11" s="418"/>
      <c r="BL11" s="418"/>
      <c r="BM11" s="419"/>
      <c r="BN11" s="403">
        <v>3770</v>
      </c>
      <c r="BO11" s="404"/>
      <c r="BP11" s="404"/>
      <c r="BQ11" s="404"/>
      <c r="BR11" s="404"/>
      <c r="BS11" s="404"/>
      <c r="BT11" s="404"/>
      <c r="BU11" s="405"/>
      <c r="BV11" s="403">
        <v>34514</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128</v>
      </c>
      <c r="DC11" s="507"/>
      <c r="DD11" s="507"/>
      <c r="DE11" s="507"/>
      <c r="DF11" s="507"/>
      <c r="DG11" s="507"/>
      <c r="DH11" s="507"/>
      <c r="DI11" s="508"/>
    </row>
    <row r="12" spans="1:119" ht="18.75" customHeight="1" x14ac:dyDescent="0.15">
      <c r="A12" s="172"/>
      <c r="B12" s="509" t="s">
        <v>129</v>
      </c>
      <c r="C12" s="510"/>
      <c r="D12" s="510"/>
      <c r="E12" s="510"/>
      <c r="F12" s="510"/>
      <c r="G12" s="510"/>
      <c r="H12" s="510"/>
      <c r="I12" s="510"/>
      <c r="J12" s="510"/>
      <c r="K12" s="511"/>
      <c r="L12" s="518" t="s">
        <v>130</v>
      </c>
      <c r="M12" s="519"/>
      <c r="N12" s="519"/>
      <c r="O12" s="519"/>
      <c r="P12" s="519"/>
      <c r="Q12" s="520"/>
      <c r="R12" s="521">
        <v>123982</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134</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400000</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127</v>
      </c>
      <c r="CU12" s="507"/>
      <c r="CV12" s="507"/>
      <c r="CW12" s="507"/>
      <c r="CX12" s="507"/>
      <c r="CY12" s="507"/>
      <c r="CZ12" s="507"/>
      <c r="DA12" s="508"/>
      <c r="DB12" s="506" t="s">
        <v>137</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138</v>
      </c>
      <c r="N13" s="488"/>
      <c r="O13" s="488"/>
      <c r="P13" s="488"/>
      <c r="Q13" s="489"/>
      <c r="R13" s="490">
        <v>121542</v>
      </c>
      <c r="S13" s="491"/>
      <c r="T13" s="491"/>
      <c r="U13" s="491"/>
      <c r="V13" s="492"/>
      <c r="W13" s="493" t="s">
        <v>139</v>
      </c>
      <c r="X13" s="389"/>
      <c r="Y13" s="389"/>
      <c r="Z13" s="389"/>
      <c r="AA13" s="389"/>
      <c r="AB13" s="390"/>
      <c r="AC13" s="356">
        <v>7753</v>
      </c>
      <c r="AD13" s="357"/>
      <c r="AE13" s="357"/>
      <c r="AF13" s="357"/>
      <c r="AG13" s="358"/>
      <c r="AH13" s="356">
        <v>8295</v>
      </c>
      <c r="AI13" s="357"/>
      <c r="AJ13" s="357"/>
      <c r="AK13" s="357"/>
      <c r="AL13" s="416"/>
      <c r="AM13" s="460" t="s">
        <v>140</v>
      </c>
      <c r="AN13" s="360"/>
      <c r="AO13" s="360"/>
      <c r="AP13" s="360"/>
      <c r="AQ13" s="360"/>
      <c r="AR13" s="360"/>
      <c r="AS13" s="360"/>
      <c r="AT13" s="361"/>
      <c r="AU13" s="461" t="s">
        <v>141</v>
      </c>
      <c r="AV13" s="462"/>
      <c r="AW13" s="462"/>
      <c r="AX13" s="462"/>
      <c r="AY13" s="417" t="s">
        <v>142</v>
      </c>
      <c r="AZ13" s="418"/>
      <c r="BA13" s="418"/>
      <c r="BB13" s="418"/>
      <c r="BC13" s="418"/>
      <c r="BD13" s="418"/>
      <c r="BE13" s="418"/>
      <c r="BF13" s="418"/>
      <c r="BG13" s="418"/>
      <c r="BH13" s="418"/>
      <c r="BI13" s="418"/>
      <c r="BJ13" s="418"/>
      <c r="BK13" s="418"/>
      <c r="BL13" s="418"/>
      <c r="BM13" s="419"/>
      <c r="BN13" s="403">
        <v>1736494</v>
      </c>
      <c r="BO13" s="404"/>
      <c r="BP13" s="404"/>
      <c r="BQ13" s="404"/>
      <c r="BR13" s="404"/>
      <c r="BS13" s="404"/>
      <c r="BT13" s="404"/>
      <c r="BU13" s="405"/>
      <c r="BV13" s="403">
        <v>220561</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9.1999999999999993</v>
      </c>
      <c r="CU13" s="401"/>
      <c r="CV13" s="401"/>
      <c r="CW13" s="401"/>
      <c r="CX13" s="401"/>
      <c r="CY13" s="401"/>
      <c r="CZ13" s="401"/>
      <c r="DA13" s="402"/>
      <c r="DB13" s="400">
        <v>9.4</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144</v>
      </c>
      <c r="M14" s="530"/>
      <c r="N14" s="530"/>
      <c r="O14" s="530"/>
      <c r="P14" s="530"/>
      <c r="Q14" s="531"/>
      <c r="R14" s="490">
        <v>125470</v>
      </c>
      <c r="S14" s="491"/>
      <c r="T14" s="491"/>
      <c r="U14" s="491"/>
      <c r="V14" s="492"/>
      <c r="W14" s="494"/>
      <c r="X14" s="392"/>
      <c r="Y14" s="392"/>
      <c r="Z14" s="392"/>
      <c r="AA14" s="392"/>
      <c r="AB14" s="393"/>
      <c r="AC14" s="483">
        <v>13.7</v>
      </c>
      <c r="AD14" s="484"/>
      <c r="AE14" s="484"/>
      <c r="AF14" s="484"/>
      <c r="AG14" s="485"/>
      <c r="AH14" s="483">
        <v>14.2</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v>90.3</v>
      </c>
      <c r="CU14" s="501"/>
      <c r="CV14" s="501"/>
      <c r="CW14" s="501"/>
      <c r="CX14" s="501"/>
      <c r="CY14" s="501"/>
      <c r="CZ14" s="501"/>
      <c r="DA14" s="502"/>
      <c r="DB14" s="500">
        <v>94.7</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138</v>
      </c>
      <c r="N15" s="488"/>
      <c r="O15" s="488"/>
      <c r="P15" s="488"/>
      <c r="Q15" s="489"/>
      <c r="R15" s="490">
        <v>122788</v>
      </c>
      <c r="S15" s="491"/>
      <c r="T15" s="491"/>
      <c r="U15" s="491"/>
      <c r="V15" s="492"/>
      <c r="W15" s="493" t="s">
        <v>146</v>
      </c>
      <c r="X15" s="389"/>
      <c r="Y15" s="389"/>
      <c r="Z15" s="389"/>
      <c r="AA15" s="389"/>
      <c r="AB15" s="390"/>
      <c r="AC15" s="356">
        <v>12246</v>
      </c>
      <c r="AD15" s="357"/>
      <c r="AE15" s="357"/>
      <c r="AF15" s="357"/>
      <c r="AG15" s="358"/>
      <c r="AH15" s="356">
        <v>12878</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13883803</v>
      </c>
      <c r="BO15" s="433"/>
      <c r="BP15" s="433"/>
      <c r="BQ15" s="433"/>
      <c r="BR15" s="433"/>
      <c r="BS15" s="433"/>
      <c r="BT15" s="433"/>
      <c r="BU15" s="434"/>
      <c r="BV15" s="432">
        <v>14361115</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21.7</v>
      </c>
      <c r="AD16" s="484"/>
      <c r="AE16" s="484"/>
      <c r="AF16" s="484"/>
      <c r="AG16" s="485"/>
      <c r="AH16" s="483">
        <v>22</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28923414</v>
      </c>
      <c r="BO16" s="404"/>
      <c r="BP16" s="404"/>
      <c r="BQ16" s="404"/>
      <c r="BR16" s="404"/>
      <c r="BS16" s="404"/>
      <c r="BT16" s="404"/>
      <c r="BU16" s="405"/>
      <c r="BV16" s="403">
        <v>28005541</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152</v>
      </c>
      <c r="N17" s="497"/>
      <c r="O17" s="497"/>
      <c r="P17" s="497"/>
      <c r="Q17" s="498"/>
      <c r="R17" s="480" t="s">
        <v>153</v>
      </c>
      <c r="S17" s="481"/>
      <c r="T17" s="481"/>
      <c r="U17" s="481"/>
      <c r="V17" s="482"/>
      <c r="W17" s="493" t="s">
        <v>154</v>
      </c>
      <c r="X17" s="389"/>
      <c r="Y17" s="389"/>
      <c r="Z17" s="389"/>
      <c r="AA17" s="389"/>
      <c r="AB17" s="390"/>
      <c r="AC17" s="356">
        <v>36456</v>
      </c>
      <c r="AD17" s="357"/>
      <c r="AE17" s="357"/>
      <c r="AF17" s="357"/>
      <c r="AG17" s="358"/>
      <c r="AH17" s="356">
        <v>37231</v>
      </c>
      <c r="AI17" s="357"/>
      <c r="AJ17" s="357"/>
      <c r="AK17" s="357"/>
      <c r="AL17" s="416"/>
      <c r="AM17" s="460"/>
      <c r="AN17" s="360"/>
      <c r="AO17" s="360"/>
      <c r="AP17" s="360"/>
      <c r="AQ17" s="360"/>
      <c r="AR17" s="360"/>
      <c r="AS17" s="360"/>
      <c r="AT17" s="361"/>
      <c r="AU17" s="461"/>
      <c r="AV17" s="462"/>
      <c r="AW17" s="462"/>
      <c r="AX17" s="462"/>
      <c r="AY17" s="417" t="s">
        <v>155</v>
      </c>
      <c r="AZ17" s="418"/>
      <c r="BA17" s="418"/>
      <c r="BB17" s="418"/>
      <c r="BC17" s="418"/>
      <c r="BD17" s="418"/>
      <c r="BE17" s="418"/>
      <c r="BF17" s="418"/>
      <c r="BG17" s="418"/>
      <c r="BH17" s="418"/>
      <c r="BI17" s="418"/>
      <c r="BJ17" s="418"/>
      <c r="BK17" s="418"/>
      <c r="BL17" s="418"/>
      <c r="BM17" s="419"/>
      <c r="BN17" s="403">
        <v>17471050</v>
      </c>
      <c r="BO17" s="404"/>
      <c r="BP17" s="404"/>
      <c r="BQ17" s="404"/>
      <c r="BR17" s="404"/>
      <c r="BS17" s="404"/>
      <c r="BT17" s="404"/>
      <c r="BU17" s="405"/>
      <c r="BV17" s="403">
        <v>18085531</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156</v>
      </c>
      <c r="C18" s="454"/>
      <c r="D18" s="454"/>
      <c r="E18" s="455"/>
      <c r="F18" s="455"/>
      <c r="G18" s="455"/>
      <c r="H18" s="455"/>
      <c r="I18" s="455"/>
      <c r="J18" s="455"/>
      <c r="K18" s="455"/>
      <c r="L18" s="456">
        <v>681.29</v>
      </c>
      <c r="M18" s="456"/>
      <c r="N18" s="456"/>
      <c r="O18" s="456"/>
      <c r="P18" s="456"/>
      <c r="Q18" s="456"/>
      <c r="R18" s="457"/>
      <c r="S18" s="457"/>
      <c r="T18" s="457"/>
      <c r="U18" s="457"/>
      <c r="V18" s="458"/>
      <c r="W18" s="474"/>
      <c r="X18" s="475"/>
      <c r="Y18" s="475"/>
      <c r="Z18" s="475"/>
      <c r="AA18" s="475"/>
      <c r="AB18" s="499"/>
      <c r="AC18" s="373">
        <v>64.599999999999994</v>
      </c>
      <c r="AD18" s="374"/>
      <c r="AE18" s="374"/>
      <c r="AF18" s="374"/>
      <c r="AG18" s="459"/>
      <c r="AH18" s="373">
        <v>63.7</v>
      </c>
      <c r="AI18" s="374"/>
      <c r="AJ18" s="374"/>
      <c r="AK18" s="374"/>
      <c r="AL18" s="375"/>
      <c r="AM18" s="460"/>
      <c r="AN18" s="360"/>
      <c r="AO18" s="360"/>
      <c r="AP18" s="360"/>
      <c r="AQ18" s="360"/>
      <c r="AR18" s="360"/>
      <c r="AS18" s="360"/>
      <c r="AT18" s="361"/>
      <c r="AU18" s="461"/>
      <c r="AV18" s="462"/>
      <c r="AW18" s="462"/>
      <c r="AX18" s="462"/>
      <c r="AY18" s="417" t="s">
        <v>157</v>
      </c>
      <c r="AZ18" s="418"/>
      <c r="BA18" s="418"/>
      <c r="BB18" s="418"/>
      <c r="BC18" s="418"/>
      <c r="BD18" s="418"/>
      <c r="BE18" s="418"/>
      <c r="BF18" s="418"/>
      <c r="BG18" s="418"/>
      <c r="BH18" s="418"/>
      <c r="BI18" s="418"/>
      <c r="BJ18" s="418"/>
      <c r="BK18" s="418"/>
      <c r="BL18" s="418"/>
      <c r="BM18" s="419"/>
      <c r="BN18" s="403">
        <v>32012089</v>
      </c>
      <c r="BO18" s="404"/>
      <c r="BP18" s="404"/>
      <c r="BQ18" s="404"/>
      <c r="BR18" s="404"/>
      <c r="BS18" s="404"/>
      <c r="BT18" s="404"/>
      <c r="BU18" s="405"/>
      <c r="BV18" s="403">
        <v>32537705</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158</v>
      </c>
      <c r="C19" s="454"/>
      <c r="D19" s="454"/>
      <c r="E19" s="455"/>
      <c r="F19" s="455"/>
      <c r="G19" s="455"/>
      <c r="H19" s="455"/>
      <c r="I19" s="455"/>
      <c r="J19" s="455"/>
      <c r="K19" s="455"/>
      <c r="L19" s="463">
        <v>181</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159</v>
      </c>
      <c r="AZ19" s="418"/>
      <c r="BA19" s="418"/>
      <c r="BB19" s="418"/>
      <c r="BC19" s="418"/>
      <c r="BD19" s="418"/>
      <c r="BE19" s="418"/>
      <c r="BF19" s="418"/>
      <c r="BG19" s="418"/>
      <c r="BH19" s="418"/>
      <c r="BI19" s="418"/>
      <c r="BJ19" s="418"/>
      <c r="BK19" s="418"/>
      <c r="BL19" s="418"/>
      <c r="BM19" s="419"/>
      <c r="BN19" s="403">
        <v>40792024</v>
      </c>
      <c r="BO19" s="404"/>
      <c r="BP19" s="404"/>
      <c r="BQ19" s="404"/>
      <c r="BR19" s="404"/>
      <c r="BS19" s="404"/>
      <c r="BT19" s="404"/>
      <c r="BU19" s="405"/>
      <c r="BV19" s="403">
        <v>40500079</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160</v>
      </c>
      <c r="C20" s="454"/>
      <c r="D20" s="454"/>
      <c r="E20" s="455"/>
      <c r="F20" s="455"/>
      <c r="G20" s="455"/>
      <c r="H20" s="455"/>
      <c r="I20" s="455"/>
      <c r="J20" s="455"/>
      <c r="K20" s="455"/>
      <c r="L20" s="463">
        <v>49204</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161</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162</v>
      </c>
      <c r="C22" s="380"/>
      <c r="D22" s="381"/>
      <c r="E22" s="388" t="s">
        <v>1</v>
      </c>
      <c r="F22" s="389"/>
      <c r="G22" s="389"/>
      <c r="H22" s="389"/>
      <c r="I22" s="389"/>
      <c r="J22" s="389"/>
      <c r="K22" s="390"/>
      <c r="L22" s="388" t="s">
        <v>163</v>
      </c>
      <c r="M22" s="389"/>
      <c r="N22" s="389"/>
      <c r="O22" s="389"/>
      <c r="P22" s="390"/>
      <c r="Q22" s="394" t="s">
        <v>164</v>
      </c>
      <c r="R22" s="395"/>
      <c r="S22" s="395"/>
      <c r="T22" s="395"/>
      <c r="U22" s="395"/>
      <c r="V22" s="396"/>
      <c r="W22" s="445" t="s">
        <v>165</v>
      </c>
      <c r="X22" s="380"/>
      <c r="Y22" s="381"/>
      <c r="Z22" s="388" t="s">
        <v>1</v>
      </c>
      <c r="AA22" s="389"/>
      <c r="AB22" s="389"/>
      <c r="AC22" s="389"/>
      <c r="AD22" s="389"/>
      <c r="AE22" s="389"/>
      <c r="AF22" s="389"/>
      <c r="AG22" s="390"/>
      <c r="AH22" s="406" t="s">
        <v>166</v>
      </c>
      <c r="AI22" s="389"/>
      <c r="AJ22" s="389"/>
      <c r="AK22" s="389"/>
      <c r="AL22" s="390"/>
      <c r="AM22" s="406" t="s">
        <v>167</v>
      </c>
      <c r="AN22" s="407"/>
      <c r="AO22" s="407"/>
      <c r="AP22" s="407"/>
      <c r="AQ22" s="407"/>
      <c r="AR22" s="408"/>
      <c r="AS22" s="394" t="s">
        <v>164</v>
      </c>
      <c r="AT22" s="395"/>
      <c r="AU22" s="395"/>
      <c r="AV22" s="395"/>
      <c r="AW22" s="395"/>
      <c r="AX22" s="412"/>
      <c r="AY22" s="429" t="s">
        <v>168</v>
      </c>
      <c r="AZ22" s="430"/>
      <c r="BA22" s="430"/>
      <c r="BB22" s="430"/>
      <c r="BC22" s="430"/>
      <c r="BD22" s="430"/>
      <c r="BE22" s="430"/>
      <c r="BF22" s="430"/>
      <c r="BG22" s="430"/>
      <c r="BH22" s="430"/>
      <c r="BI22" s="430"/>
      <c r="BJ22" s="430"/>
      <c r="BK22" s="430"/>
      <c r="BL22" s="430"/>
      <c r="BM22" s="431"/>
      <c r="BN22" s="432">
        <v>85751361</v>
      </c>
      <c r="BO22" s="433"/>
      <c r="BP22" s="433"/>
      <c r="BQ22" s="433"/>
      <c r="BR22" s="433"/>
      <c r="BS22" s="433"/>
      <c r="BT22" s="433"/>
      <c r="BU22" s="434"/>
      <c r="BV22" s="432">
        <v>75515120</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169</v>
      </c>
      <c r="AZ23" s="418"/>
      <c r="BA23" s="418"/>
      <c r="BB23" s="418"/>
      <c r="BC23" s="418"/>
      <c r="BD23" s="418"/>
      <c r="BE23" s="418"/>
      <c r="BF23" s="418"/>
      <c r="BG23" s="418"/>
      <c r="BH23" s="418"/>
      <c r="BI23" s="418"/>
      <c r="BJ23" s="418"/>
      <c r="BK23" s="418"/>
      <c r="BL23" s="418"/>
      <c r="BM23" s="419"/>
      <c r="BN23" s="403">
        <v>55601936</v>
      </c>
      <c r="BO23" s="404"/>
      <c r="BP23" s="404"/>
      <c r="BQ23" s="404"/>
      <c r="BR23" s="404"/>
      <c r="BS23" s="404"/>
      <c r="BT23" s="404"/>
      <c r="BU23" s="405"/>
      <c r="BV23" s="403">
        <v>49634709</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170</v>
      </c>
      <c r="F24" s="360"/>
      <c r="G24" s="360"/>
      <c r="H24" s="360"/>
      <c r="I24" s="360"/>
      <c r="J24" s="360"/>
      <c r="K24" s="361"/>
      <c r="L24" s="356">
        <v>1</v>
      </c>
      <c r="M24" s="357"/>
      <c r="N24" s="357"/>
      <c r="O24" s="357"/>
      <c r="P24" s="358"/>
      <c r="Q24" s="356">
        <v>8970</v>
      </c>
      <c r="R24" s="357"/>
      <c r="S24" s="357"/>
      <c r="T24" s="357"/>
      <c r="U24" s="357"/>
      <c r="V24" s="358"/>
      <c r="W24" s="446"/>
      <c r="X24" s="383"/>
      <c r="Y24" s="384"/>
      <c r="Z24" s="359" t="s">
        <v>171</v>
      </c>
      <c r="AA24" s="360"/>
      <c r="AB24" s="360"/>
      <c r="AC24" s="360"/>
      <c r="AD24" s="360"/>
      <c r="AE24" s="360"/>
      <c r="AF24" s="360"/>
      <c r="AG24" s="361"/>
      <c r="AH24" s="356">
        <v>941</v>
      </c>
      <c r="AI24" s="357"/>
      <c r="AJ24" s="357"/>
      <c r="AK24" s="357"/>
      <c r="AL24" s="358"/>
      <c r="AM24" s="356">
        <v>3038489</v>
      </c>
      <c r="AN24" s="357"/>
      <c r="AO24" s="357"/>
      <c r="AP24" s="357"/>
      <c r="AQ24" s="357"/>
      <c r="AR24" s="358"/>
      <c r="AS24" s="356">
        <v>3229</v>
      </c>
      <c r="AT24" s="357"/>
      <c r="AU24" s="357"/>
      <c r="AV24" s="357"/>
      <c r="AW24" s="357"/>
      <c r="AX24" s="416"/>
      <c r="AY24" s="376" t="s">
        <v>172</v>
      </c>
      <c r="AZ24" s="377"/>
      <c r="BA24" s="377"/>
      <c r="BB24" s="377"/>
      <c r="BC24" s="377"/>
      <c r="BD24" s="377"/>
      <c r="BE24" s="377"/>
      <c r="BF24" s="377"/>
      <c r="BG24" s="377"/>
      <c r="BH24" s="377"/>
      <c r="BI24" s="377"/>
      <c r="BJ24" s="377"/>
      <c r="BK24" s="377"/>
      <c r="BL24" s="377"/>
      <c r="BM24" s="378"/>
      <c r="BN24" s="403">
        <v>63030380</v>
      </c>
      <c r="BO24" s="404"/>
      <c r="BP24" s="404"/>
      <c r="BQ24" s="404"/>
      <c r="BR24" s="404"/>
      <c r="BS24" s="404"/>
      <c r="BT24" s="404"/>
      <c r="BU24" s="405"/>
      <c r="BV24" s="403">
        <v>52051583</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173</v>
      </c>
      <c r="F25" s="360"/>
      <c r="G25" s="360"/>
      <c r="H25" s="360"/>
      <c r="I25" s="360"/>
      <c r="J25" s="360"/>
      <c r="K25" s="361"/>
      <c r="L25" s="356">
        <v>1</v>
      </c>
      <c r="M25" s="357"/>
      <c r="N25" s="357"/>
      <c r="O25" s="357"/>
      <c r="P25" s="358"/>
      <c r="Q25" s="356">
        <v>7210</v>
      </c>
      <c r="R25" s="357"/>
      <c r="S25" s="357"/>
      <c r="T25" s="357"/>
      <c r="U25" s="357"/>
      <c r="V25" s="358"/>
      <c r="W25" s="446"/>
      <c r="X25" s="383"/>
      <c r="Y25" s="384"/>
      <c r="Z25" s="359" t="s">
        <v>174</v>
      </c>
      <c r="AA25" s="360"/>
      <c r="AB25" s="360"/>
      <c r="AC25" s="360"/>
      <c r="AD25" s="360"/>
      <c r="AE25" s="360"/>
      <c r="AF25" s="360"/>
      <c r="AG25" s="361"/>
      <c r="AH25" s="356" t="s">
        <v>137</v>
      </c>
      <c r="AI25" s="357"/>
      <c r="AJ25" s="357"/>
      <c r="AK25" s="357"/>
      <c r="AL25" s="358"/>
      <c r="AM25" s="356" t="s">
        <v>128</v>
      </c>
      <c r="AN25" s="357"/>
      <c r="AO25" s="357"/>
      <c r="AP25" s="357"/>
      <c r="AQ25" s="357"/>
      <c r="AR25" s="358"/>
      <c r="AS25" s="356" t="s">
        <v>128</v>
      </c>
      <c r="AT25" s="357"/>
      <c r="AU25" s="357"/>
      <c r="AV25" s="357"/>
      <c r="AW25" s="357"/>
      <c r="AX25" s="416"/>
      <c r="AY25" s="429" t="s">
        <v>175</v>
      </c>
      <c r="AZ25" s="430"/>
      <c r="BA25" s="430"/>
      <c r="BB25" s="430"/>
      <c r="BC25" s="430"/>
      <c r="BD25" s="430"/>
      <c r="BE25" s="430"/>
      <c r="BF25" s="430"/>
      <c r="BG25" s="430"/>
      <c r="BH25" s="430"/>
      <c r="BI25" s="430"/>
      <c r="BJ25" s="430"/>
      <c r="BK25" s="430"/>
      <c r="BL25" s="430"/>
      <c r="BM25" s="431"/>
      <c r="BN25" s="432">
        <v>17127500</v>
      </c>
      <c r="BO25" s="433"/>
      <c r="BP25" s="433"/>
      <c r="BQ25" s="433"/>
      <c r="BR25" s="433"/>
      <c r="BS25" s="433"/>
      <c r="BT25" s="433"/>
      <c r="BU25" s="434"/>
      <c r="BV25" s="432">
        <v>18405164</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176</v>
      </c>
      <c r="F26" s="360"/>
      <c r="G26" s="360"/>
      <c r="H26" s="360"/>
      <c r="I26" s="360"/>
      <c r="J26" s="360"/>
      <c r="K26" s="361"/>
      <c r="L26" s="356">
        <v>1</v>
      </c>
      <c r="M26" s="357"/>
      <c r="N26" s="357"/>
      <c r="O26" s="357"/>
      <c r="P26" s="358"/>
      <c r="Q26" s="356">
        <v>6530</v>
      </c>
      <c r="R26" s="357"/>
      <c r="S26" s="357"/>
      <c r="T26" s="357"/>
      <c r="U26" s="357"/>
      <c r="V26" s="358"/>
      <c r="W26" s="446"/>
      <c r="X26" s="383"/>
      <c r="Y26" s="384"/>
      <c r="Z26" s="359" t="s">
        <v>177</v>
      </c>
      <c r="AA26" s="414"/>
      <c r="AB26" s="414"/>
      <c r="AC26" s="414"/>
      <c r="AD26" s="414"/>
      <c r="AE26" s="414"/>
      <c r="AF26" s="414"/>
      <c r="AG26" s="415"/>
      <c r="AH26" s="356">
        <v>10</v>
      </c>
      <c r="AI26" s="357"/>
      <c r="AJ26" s="357"/>
      <c r="AK26" s="357"/>
      <c r="AL26" s="358"/>
      <c r="AM26" s="356">
        <v>33190</v>
      </c>
      <c r="AN26" s="357"/>
      <c r="AO26" s="357"/>
      <c r="AP26" s="357"/>
      <c r="AQ26" s="357"/>
      <c r="AR26" s="358"/>
      <c r="AS26" s="356">
        <v>3319</v>
      </c>
      <c r="AT26" s="357"/>
      <c r="AU26" s="357"/>
      <c r="AV26" s="357"/>
      <c r="AW26" s="357"/>
      <c r="AX26" s="416"/>
      <c r="AY26" s="443" t="s">
        <v>178</v>
      </c>
      <c r="AZ26" s="363"/>
      <c r="BA26" s="363"/>
      <c r="BB26" s="363"/>
      <c r="BC26" s="363"/>
      <c r="BD26" s="363"/>
      <c r="BE26" s="363"/>
      <c r="BF26" s="363"/>
      <c r="BG26" s="363"/>
      <c r="BH26" s="363"/>
      <c r="BI26" s="363"/>
      <c r="BJ26" s="363"/>
      <c r="BK26" s="363"/>
      <c r="BL26" s="363"/>
      <c r="BM26" s="444"/>
      <c r="BN26" s="403" t="s">
        <v>137</v>
      </c>
      <c r="BO26" s="404"/>
      <c r="BP26" s="404"/>
      <c r="BQ26" s="404"/>
      <c r="BR26" s="404"/>
      <c r="BS26" s="404"/>
      <c r="BT26" s="404"/>
      <c r="BU26" s="405"/>
      <c r="BV26" s="403" t="s">
        <v>128</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179</v>
      </c>
      <c r="F27" s="360"/>
      <c r="G27" s="360"/>
      <c r="H27" s="360"/>
      <c r="I27" s="360"/>
      <c r="J27" s="360"/>
      <c r="K27" s="361"/>
      <c r="L27" s="356">
        <v>1</v>
      </c>
      <c r="M27" s="357"/>
      <c r="N27" s="357"/>
      <c r="O27" s="357"/>
      <c r="P27" s="358"/>
      <c r="Q27" s="356">
        <v>4900</v>
      </c>
      <c r="R27" s="357"/>
      <c r="S27" s="357"/>
      <c r="T27" s="357"/>
      <c r="U27" s="357"/>
      <c r="V27" s="358"/>
      <c r="W27" s="446"/>
      <c r="X27" s="383"/>
      <c r="Y27" s="384"/>
      <c r="Z27" s="359" t="s">
        <v>180</v>
      </c>
      <c r="AA27" s="360"/>
      <c r="AB27" s="360"/>
      <c r="AC27" s="360"/>
      <c r="AD27" s="360"/>
      <c r="AE27" s="360"/>
      <c r="AF27" s="360"/>
      <c r="AG27" s="361"/>
      <c r="AH27" s="356">
        <v>35</v>
      </c>
      <c r="AI27" s="357"/>
      <c r="AJ27" s="357"/>
      <c r="AK27" s="357"/>
      <c r="AL27" s="358"/>
      <c r="AM27" s="356">
        <v>119759</v>
      </c>
      <c r="AN27" s="357"/>
      <c r="AO27" s="357"/>
      <c r="AP27" s="357"/>
      <c r="AQ27" s="357"/>
      <c r="AR27" s="358"/>
      <c r="AS27" s="356">
        <v>3422</v>
      </c>
      <c r="AT27" s="357"/>
      <c r="AU27" s="357"/>
      <c r="AV27" s="357"/>
      <c r="AW27" s="357"/>
      <c r="AX27" s="416"/>
      <c r="AY27" s="440" t="s">
        <v>181</v>
      </c>
      <c r="AZ27" s="441"/>
      <c r="BA27" s="441"/>
      <c r="BB27" s="441"/>
      <c r="BC27" s="441"/>
      <c r="BD27" s="441"/>
      <c r="BE27" s="441"/>
      <c r="BF27" s="441"/>
      <c r="BG27" s="441"/>
      <c r="BH27" s="441"/>
      <c r="BI27" s="441"/>
      <c r="BJ27" s="441"/>
      <c r="BK27" s="441"/>
      <c r="BL27" s="441"/>
      <c r="BM27" s="442"/>
      <c r="BN27" s="437" t="s">
        <v>137</v>
      </c>
      <c r="BO27" s="438"/>
      <c r="BP27" s="438"/>
      <c r="BQ27" s="438"/>
      <c r="BR27" s="438"/>
      <c r="BS27" s="438"/>
      <c r="BT27" s="438"/>
      <c r="BU27" s="439"/>
      <c r="BV27" s="437">
        <v>1494971</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182</v>
      </c>
      <c r="F28" s="360"/>
      <c r="G28" s="360"/>
      <c r="H28" s="360"/>
      <c r="I28" s="360"/>
      <c r="J28" s="360"/>
      <c r="K28" s="361"/>
      <c r="L28" s="356">
        <v>1</v>
      </c>
      <c r="M28" s="357"/>
      <c r="N28" s="357"/>
      <c r="O28" s="357"/>
      <c r="P28" s="358"/>
      <c r="Q28" s="356">
        <v>4460</v>
      </c>
      <c r="R28" s="357"/>
      <c r="S28" s="357"/>
      <c r="T28" s="357"/>
      <c r="U28" s="357"/>
      <c r="V28" s="358"/>
      <c r="W28" s="446"/>
      <c r="X28" s="383"/>
      <c r="Y28" s="384"/>
      <c r="Z28" s="359" t="s">
        <v>183</v>
      </c>
      <c r="AA28" s="360"/>
      <c r="AB28" s="360"/>
      <c r="AC28" s="360"/>
      <c r="AD28" s="360"/>
      <c r="AE28" s="360"/>
      <c r="AF28" s="360"/>
      <c r="AG28" s="361"/>
      <c r="AH28" s="356">
        <v>5</v>
      </c>
      <c r="AI28" s="357"/>
      <c r="AJ28" s="357"/>
      <c r="AK28" s="357"/>
      <c r="AL28" s="358"/>
      <c r="AM28" s="356">
        <v>11090</v>
      </c>
      <c r="AN28" s="357"/>
      <c r="AO28" s="357"/>
      <c r="AP28" s="357"/>
      <c r="AQ28" s="357"/>
      <c r="AR28" s="358"/>
      <c r="AS28" s="356">
        <v>2218</v>
      </c>
      <c r="AT28" s="357"/>
      <c r="AU28" s="357"/>
      <c r="AV28" s="357"/>
      <c r="AW28" s="357"/>
      <c r="AX28" s="416"/>
      <c r="AY28" s="420" t="s">
        <v>184</v>
      </c>
      <c r="AZ28" s="421"/>
      <c r="BA28" s="421"/>
      <c r="BB28" s="422"/>
      <c r="BC28" s="429" t="s">
        <v>47</v>
      </c>
      <c r="BD28" s="430"/>
      <c r="BE28" s="430"/>
      <c r="BF28" s="430"/>
      <c r="BG28" s="430"/>
      <c r="BH28" s="430"/>
      <c r="BI28" s="430"/>
      <c r="BJ28" s="430"/>
      <c r="BK28" s="430"/>
      <c r="BL28" s="430"/>
      <c r="BM28" s="431"/>
      <c r="BN28" s="432">
        <v>3455015</v>
      </c>
      <c r="BO28" s="433"/>
      <c r="BP28" s="433"/>
      <c r="BQ28" s="433"/>
      <c r="BR28" s="433"/>
      <c r="BS28" s="433"/>
      <c r="BT28" s="433"/>
      <c r="BU28" s="434"/>
      <c r="BV28" s="432">
        <v>1954851</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185</v>
      </c>
      <c r="F29" s="360"/>
      <c r="G29" s="360"/>
      <c r="H29" s="360"/>
      <c r="I29" s="360"/>
      <c r="J29" s="360"/>
      <c r="K29" s="361"/>
      <c r="L29" s="356">
        <v>26</v>
      </c>
      <c r="M29" s="357"/>
      <c r="N29" s="357"/>
      <c r="O29" s="357"/>
      <c r="P29" s="358"/>
      <c r="Q29" s="356">
        <v>4180</v>
      </c>
      <c r="R29" s="357"/>
      <c r="S29" s="357"/>
      <c r="T29" s="357"/>
      <c r="U29" s="357"/>
      <c r="V29" s="358"/>
      <c r="W29" s="447"/>
      <c r="X29" s="448"/>
      <c r="Y29" s="449"/>
      <c r="Z29" s="359" t="s">
        <v>186</v>
      </c>
      <c r="AA29" s="360"/>
      <c r="AB29" s="360"/>
      <c r="AC29" s="360"/>
      <c r="AD29" s="360"/>
      <c r="AE29" s="360"/>
      <c r="AF29" s="360"/>
      <c r="AG29" s="361"/>
      <c r="AH29" s="356">
        <v>981</v>
      </c>
      <c r="AI29" s="357"/>
      <c r="AJ29" s="357"/>
      <c r="AK29" s="357"/>
      <c r="AL29" s="358"/>
      <c r="AM29" s="356">
        <v>3169338</v>
      </c>
      <c r="AN29" s="357"/>
      <c r="AO29" s="357"/>
      <c r="AP29" s="357"/>
      <c r="AQ29" s="357"/>
      <c r="AR29" s="358"/>
      <c r="AS29" s="356">
        <v>3231</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v>1907942</v>
      </c>
      <c r="BO29" s="404"/>
      <c r="BP29" s="404"/>
      <c r="BQ29" s="404"/>
      <c r="BR29" s="404"/>
      <c r="BS29" s="404"/>
      <c r="BT29" s="404"/>
      <c r="BU29" s="405"/>
      <c r="BV29" s="403">
        <v>706877</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96.8</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5642661</v>
      </c>
      <c r="BO30" s="438"/>
      <c r="BP30" s="438"/>
      <c r="BQ30" s="438"/>
      <c r="BR30" s="438"/>
      <c r="BS30" s="438"/>
      <c r="BT30" s="438"/>
      <c r="BU30" s="439"/>
      <c r="BV30" s="437">
        <v>5726369</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195</v>
      </c>
      <c r="D33" s="355"/>
      <c r="E33" s="354" t="s">
        <v>196</v>
      </c>
      <c r="F33" s="354"/>
      <c r="G33" s="354"/>
      <c r="H33" s="354"/>
      <c r="I33" s="354"/>
      <c r="J33" s="354"/>
      <c r="K33" s="354"/>
      <c r="L33" s="354"/>
      <c r="M33" s="354"/>
      <c r="N33" s="354"/>
      <c r="O33" s="354"/>
      <c r="P33" s="354"/>
      <c r="Q33" s="354"/>
      <c r="R33" s="354"/>
      <c r="S33" s="354"/>
      <c r="T33" s="176"/>
      <c r="U33" s="355" t="s">
        <v>195</v>
      </c>
      <c r="V33" s="355"/>
      <c r="W33" s="354" t="s">
        <v>196</v>
      </c>
      <c r="X33" s="354"/>
      <c r="Y33" s="354"/>
      <c r="Z33" s="354"/>
      <c r="AA33" s="354"/>
      <c r="AB33" s="354"/>
      <c r="AC33" s="354"/>
      <c r="AD33" s="354"/>
      <c r="AE33" s="354"/>
      <c r="AF33" s="354"/>
      <c r="AG33" s="354"/>
      <c r="AH33" s="354"/>
      <c r="AI33" s="354"/>
      <c r="AJ33" s="354"/>
      <c r="AK33" s="354"/>
      <c r="AL33" s="176"/>
      <c r="AM33" s="355" t="s">
        <v>195</v>
      </c>
      <c r="AN33" s="355"/>
      <c r="AO33" s="354" t="s">
        <v>196</v>
      </c>
      <c r="AP33" s="354"/>
      <c r="AQ33" s="354"/>
      <c r="AR33" s="354"/>
      <c r="AS33" s="354"/>
      <c r="AT33" s="354"/>
      <c r="AU33" s="354"/>
      <c r="AV33" s="354"/>
      <c r="AW33" s="354"/>
      <c r="AX33" s="354"/>
      <c r="AY33" s="354"/>
      <c r="AZ33" s="354"/>
      <c r="BA33" s="354"/>
      <c r="BB33" s="354"/>
      <c r="BC33" s="354"/>
      <c r="BD33" s="182"/>
      <c r="BE33" s="354" t="s">
        <v>197</v>
      </c>
      <c r="BF33" s="354"/>
      <c r="BG33" s="354" t="s">
        <v>198</v>
      </c>
      <c r="BH33" s="354"/>
      <c r="BI33" s="354"/>
      <c r="BJ33" s="354"/>
      <c r="BK33" s="354"/>
      <c r="BL33" s="354"/>
      <c r="BM33" s="354"/>
      <c r="BN33" s="354"/>
      <c r="BO33" s="354"/>
      <c r="BP33" s="354"/>
      <c r="BQ33" s="354"/>
      <c r="BR33" s="354"/>
      <c r="BS33" s="354"/>
      <c r="BT33" s="354"/>
      <c r="BU33" s="354"/>
      <c r="BV33" s="182"/>
      <c r="BW33" s="355" t="s">
        <v>197</v>
      </c>
      <c r="BX33" s="355"/>
      <c r="BY33" s="354" t="s">
        <v>199</v>
      </c>
      <c r="BZ33" s="354"/>
      <c r="CA33" s="354"/>
      <c r="CB33" s="354"/>
      <c r="CC33" s="354"/>
      <c r="CD33" s="354"/>
      <c r="CE33" s="354"/>
      <c r="CF33" s="354"/>
      <c r="CG33" s="354"/>
      <c r="CH33" s="354"/>
      <c r="CI33" s="354"/>
      <c r="CJ33" s="354"/>
      <c r="CK33" s="354"/>
      <c r="CL33" s="354"/>
      <c r="CM33" s="354"/>
      <c r="CN33" s="176"/>
      <c r="CO33" s="355" t="s">
        <v>195</v>
      </c>
      <c r="CP33" s="355"/>
      <c r="CQ33" s="354" t="s">
        <v>200</v>
      </c>
      <c r="CR33" s="354"/>
      <c r="CS33" s="354"/>
      <c r="CT33" s="354"/>
      <c r="CU33" s="354"/>
      <c r="CV33" s="354"/>
      <c r="CW33" s="354"/>
      <c r="CX33" s="354"/>
      <c r="CY33" s="354"/>
      <c r="CZ33" s="354"/>
      <c r="DA33" s="354"/>
      <c r="DB33" s="354"/>
      <c r="DC33" s="354"/>
      <c r="DD33" s="354"/>
      <c r="DE33" s="354"/>
      <c r="DF33" s="176"/>
      <c r="DG33" s="353" t="s">
        <v>201</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4</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f>IF(BG34="","",MAX(C34:D43,U34:V43,AM34:AN43)+1)</f>
        <v>10</v>
      </c>
      <c r="BF34" s="351"/>
      <c r="BG34" s="352" t="str">
        <f>IF('各会計、関係団体の財政状況及び健全化判断比率'!B34="","",'各会計、関係団体の財政状況及び健全化判断比率'!B34)</f>
        <v>農業集落排水処理施設事業特別会計</v>
      </c>
      <c r="BH34" s="352"/>
      <c r="BI34" s="352"/>
      <c r="BJ34" s="352"/>
      <c r="BK34" s="352"/>
      <c r="BL34" s="352"/>
      <c r="BM34" s="352"/>
      <c r="BN34" s="352"/>
      <c r="BO34" s="352"/>
      <c r="BP34" s="352"/>
      <c r="BQ34" s="352"/>
      <c r="BR34" s="352"/>
      <c r="BS34" s="352"/>
      <c r="BT34" s="352"/>
      <c r="BU34" s="352"/>
      <c r="BV34" s="172"/>
      <c r="BW34" s="351">
        <f>IF(BY34="","",MAX(C34:D43,U34:V43,AM34:AN43,BE34:BF43)+1)</f>
        <v>12</v>
      </c>
      <c r="BX34" s="351"/>
      <c r="BY34" s="352" t="str">
        <f>IF('各会計、関係団体の財政状況及び健全化判断比率'!B68="","",'各会計、関係団体の財政状況及び健全化判断比率'!B68)</f>
        <v>熊本県市町村総合事務組合</v>
      </c>
      <c r="BZ34" s="352"/>
      <c r="CA34" s="352"/>
      <c r="CB34" s="352"/>
      <c r="CC34" s="352"/>
      <c r="CD34" s="352"/>
      <c r="CE34" s="352"/>
      <c r="CF34" s="352"/>
      <c r="CG34" s="352"/>
      <c r="CH34" s="352"/>
      <c r="CI34" s="352"/>
      <c r="CJ34" s="352"/>
      <c r="CK34" s="352"/>
      <c r="CL34" s="352"/>
      <c r="CM34" s="352"/>
      <c r="CN34" s="172"/>
      <c r="CO34" s="351">
        <f>IF(CQ34="","",MAX(C34:D43,U34:V43,AM34:AN43,BE34:BF43,BW34:BX43)+1)</f>
        <v>19</v>
      </c>
      <c r="CP34" s="351"/>
      <c r="CQ34" s="352" t="str">
        <f>IF('各会計、関係団体の財政状況及び健全化判断比率'!BS7="","",'各会計、関係団体の財政状況及び健全化判断比率'!BS7)</f>
        <v>八代市学校給食会</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f>IF(E35="","",C34+1)</f>
        <v>2</v>
      </c>
      <c r="D35" s="351"/>
      <c r="E35" s="352" t="str">
        <f>IF('各会計、関係団体の財政状況及び健全化判断比率'!B8="","",'各会計、関係団体の財政状況及び健全化判断比率'!B8)</f>
        <v>ケーブルテレビ事業特別会計</v>
      </c>
      <c r="F35" s="352"/>
      <c r="G35" s="352"/>
      <c r="H35" s="352"/>
      <c r="I35" s="352"/>
      <c r="J35" s="352"/>
      <c r="K35" s="352"/>
      <c r="L35" s="352"/>
      <c r="M35" s="352"/>
      <c r="N35" s="352"/>
      <c r="O35" s="352"/>
      <c r="P35" s="352"/>
      <c r="Q35" s="352"/>
      <c r="R35" s="352"/>
      <c r="S35" s="352"/>
      <c r="T35" s="172"/>
      <c r="U35" s="351">
        <f>IF(W35="","",U34+1)</f>
        <v>5</v>
      </c>
      <c r="V35" s="351"/>
      <c r="W35" s="352" t="str">
        <f>IF('各会計、関係団体の財政状況及び健全化判断比率'!B29="","",'各会計、関係団体の財政状況及び健全化判断比率'!B29)</f>
        <v>後期高齢者医療特別会計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IF('各会計、関係団体の財政状況及び健全化判断比率'!B32="","",'各会計、関係団体の財政状況及び健全化判断比率'!B32)</f>
        <v>簡易水道事業会計</v>
      </c>
      <c r="AP35" s="352"/>
      <c r="AQ35" s="352"/>
      <c r="AR35" s="352"/>
      <c r="AS35" s="352"/>
      <c r="AT35" s="352"/>
      <c r="AU35" s="352"/>
      <c r="AV35" s="352"/>
      <c r="AW35" s="352"/>
      <c r="AX35" s="352"/>
      <c r="AY35" s="352"/>
      <c r="AZ35" s="352"/>
      <c r="BA35" s="352"/>
      <c r="BB35" s="352"/>
      <c r="BC35" s="352"/>
      <c r="BD35" s="172"/>
      <c r="BE35" s="351">
        <f t="shared" ref="BE35:BE43" si="1">IF(BG35="","",BE34+1)</f>
        <v>11</v>
      </c>
      <c r="BF35" s="351"/>
      <c r="BG35" s="352" t="str">
        <f>IF('各会計、関係団体の財政状況及び健全化判断比率'!B35="","",'各会計、関係団体の財政状況及び健全化判断比率'!B35)</f>
        <v>公共浄化槽等整備推進事業特別会計</v>
      </c>
      <c r="BH35" s="352"/>
      <c r="BI35" s="352"/>
      <c r="BJ35" s="352"/>
      <c r="BK35" s="352"/>
      <c r="BL35" s="352"/>
      <c r="BM35" s="352"/>
      <c r="BN35" s="352"/>
      <c r="BO35" s="352"/>
      <c r="BP35" s="352"/>
      <c r="BQ35" s="352"/>
      <c r="BR35" s="352"/>
      <c r="BS35" s="352"/>
      <c r="BT35" s="352"/>
      <c r="BU35" s="352"/>
      <c r="BV35" s="172"/>
      <c r="BW35" s="351">
        <f t="shared" ref="BW35:BW43" si="2">IF(BY35="","",BW34+1)</f>
        <v>13</v>
      </c>
      <c r="BX35" s="351"/>
      <c r="BY35" s="352" t="str">
        <f>IF('各会計、関係団体の財政状況及び健全化判断比率'!B69="","",'各会計、関係団体の財政状況及び健全化判断比率'!B69)</f>
        <v>氷川町及び八代市中学校組合</v>
      </c>
      <c r="BZ35" s="352"/>
      <c r="CA35" s="352"/>
      <c r="CB35" s="352"/>
      <c r="CC35" s="352"/>
      <c r="CD35" s="352"/>
      <c r="CE35" s="352"/>
      <c r="CF35" s="352"/>
      <c r="CG35" s="352"/>
      <c r="CH35" s="352"/>
      <c r="CI35" s="352"/>
      <c r="CJ35" s="352"/>
      <c r="CK35" s="352"/>
      <c r="CL35" s="352"/>
      <c r="CM35" s="352"/>
      <c r="CN35" s="172"/>
      <c r="CO35" s="351">
        <f t="shared" ref="CO35:CO43" si="3">IF(CQ35="","",CO34+1)</f>
        <v>20</v>
      </c>
      <c r="CP35" s="351"/>
      <c r="CQ35" s="352" t="str">
        <f>IF('各会計、関係団体の財政状況及び健全化判断比率'!BS8="","",'各会計、関係団体の財政状況及び健全化判断比率'!BS8)</f>
        <v>サンライフ八代</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f>IF(E36="","",C35+1)</f>
        <v>3</v>
      </c>
      <c r="D36" s="351"/>
      <c r="E36" s="352" t="str">
        <f>IF('各会計、関係団体の財政状況及び健全化判断比率'!B9="","",'各会計、関係団体の財政状況及び健全化判断比率'!B9)</f>
        <v>診療所特別会計</v>
      </c>
      <c r="F36" s="352"/>
      <c r="G36" s="352"/>
      <c r="H36" s="352"/>
      <c r="I36" s="352"/>
      <c r="J36" s="352"/>
      <c r="K36" s="352"/>
      <c r="L36" s="352"/>
      <c r="M36" s="352"/>
      <c r="N36" s="352"/>
      <c r="O36" s="352"/>
      <c r="P36" s="352"/>
      <c r="Q36" s="352"/>
      <c r="R36" s="352"/>
      <c r="S36" s="352"/>
      <c r="T36" s="172"/>
      <c r="U36" s="351">
        <f t="shared" ref="U36:U43" si="4">IF(W36="","",U35+1)</f>
        <v>6</v>
      </c>
      <c r="V36" s="351"/>
      <c r="W36" s="352" t="str">
        <f>IF('各会計、関係団体の財政状況及び健全化判断比率'!B30="","",'各会計、関係団体の財政状況及び健全化判断比率'!B30)</f>
        <v>介護保険特別会計</v>
      </c>
      <c r="X36" s="352"/>
      <c r="Y36" s="352"/>
      <c r="Z36" s="352"/>
      <c r="AA36" s="352"/>
      <c r="AB36" s="352"/>
      <c r="AC36" s="352"/>
      <c r="AD36" s="352"/>
      <c r="AE36" s="352"/>
      <c r="AF36" s="352"/>
      <c r="AG36" s="352"/>
      <c r="AH36" s="352"/>
      <c r="AI36" s="352"/>
      <c r="AJ36" s="352"/>
      <c r="AK36" s="352"/>
      <c r="AL36" s="172"/>
      <c r="AM36" s="351">
        <f t="shared" si="0"/>
        <v>9</v>
      </c>
      <c r="AN36" s="351"/>
      <c r="AO36" s="352" t="str">
        <f>IF('各会計、関係団体の財政状況及び健全化判断比率'!B33="","",'各会計、関係団体の財政状況及び健全化判断比率'!B33)</f>
        <v>下水道事業会計</v>
      </c>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14</v>
      </c>
      <c r="BX36" s="351"/>
      <c r="BY36" s="352" t="str">
        <f>IF('各会計、関係団体の財政状況及び健全化判断比率'!B70="","",'各会計、関係団体の財政状況及び健全化判断比率'!B70)</f>
        <v>八代広域行政事務組合</v>
      </c>
      <c r="BZ36" s="352"/>
      <c r="CA36" s="352"/>
      <c r="CB36" s="352"/>
      <c r="CC36" s="352"/>
      <c r="CD36" s="352"/>
      <c r="CE36" s="352"/>
      <c r="CF36" s="352"/>
      <c r="CG36" s="352"/>
      <c r="CH36" s="352"/>
      <c r="CI36" s="352"/>
      <c r="CJ36" s="352"/>
      <c r="CK36" s="352"/>
      <c r="CL36" s="352"/>
      <c r="CM36" s="352"/>
      <c r="CN36" s="172"/>
      <c r="CO36" s="351">
        <f t="shared" si="3"/>
        <v>21</v>
      </c>
      <c r="CP36" s="351"/>
      <c r="CQ36" s="352" t="str">
        <f>IF('各会計、関係団体の財政状況及び健全化判断比率'!BS9="","",'各会計、関係団体の財政状況及び健全化判断比率'!BS9)</f>
        <v>さかもと温泉センター</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15</v>
      </c>
      <c r="BX37" s="351"/>
      <c r="BY37" s="352" t="str">
        <f>IF('各会計、関係団体の財政状況及び健全化判断比率'!B71="","",'各会計、関係団体の財政状況及び健全化判断比率'!B71)</f>
        <v>八代生活環境事務組合（一般会計）</v>
      </c>
      <c r="BZ37" s="352"/>
      <c r="CA37" s="352"/>
      <c r="CB37" s="352"/>
      <c r="CC37" s="352"/>
      <c r="CD37" s="352"/>
      <c r="CE37" s="352"/>
      <c r="CF37" s="352"/>
      <c r="CG37" s="352"/>
      <c r="CH37" s="352"/>
      <c r="CI37" s="352"/>
      <c r="CJ37" s="352"/>
      <c r="CK37" s="352"/>
      <c r="CL37" s="352"/>
      <c r="CM37" s="352"/>
      <c r="CN37" s="172"/>
      <c r="CO37" s="351">
        <f t="shared" si="3"/>
        <v>22</v>
      </c>
      <c r="CP37" s="351"/>
      <c r="CQ37" s="352" t="str">
        <f>IF('各会計、関係団体の財政状況及び健全化判断比率'!BS10="","",'各会計、関係団体の財政状況及び健全化判断比率'!BS10)</f>
        <v>いずみ</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16</v>
      </c>
      <c r="BX38" s="351"/>
      <c r="BY38" s="352" t="str">
        <f>IF('各会計、関係団体の財政状況及び健全化判断比率'!B72="","",'各会計、関係団体の財政状況及び健全化判断比率'!B72)</f>
        <v>八代生活環境事務組合（水道事業会計）</v>
      </c>
      <c r="BZ38" s="352"/>
      <c r="CA38" s="352"/>
      <c r="CB38" s="352"/>
      <c r="CC38" s="352"/>
      <c r="CD38" s="352"/>
      <c r="CE38" s="352"/>
      <c r="CF38" s="352"/>
      <c r="CG38" s="352"/>
      <c r="CH38" s="352"/>
      <c r="CI38" s="352"/>
      <c r="CJ38" s="352"/>
      <c r="CK38" s="352"/>
      <c r="CL38" s="352"/>
      <c r="CM38" s="352"/>
      <c r="CN38" s="172"/>
      <c r="CO38" s="351">
        <f t="shared" si="3"/>
        <v>23</v>
      </c>
      <c r="CP38" s="351"/>
      <c r="CQ38" s="352" t="str">
        <f>IF('各会計、関係団体の財政状況及び健全化判断比率'!BS11="","",'各会計、関係団体の財政状況及び健全化判断比率'!BS11)</f>
        <v>東陽地区ふるさと公社</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17</v>
      </c>
      <c r="BX39" s="351"/>
      <c r="BY39" s="352" t="str">
        <f>IF('各会計、関係団体の財政状況及び健全化判断比率'!B73="","",'各会計、関係団体の財政状況及び健全化判断比率'!B73)</f>
        <v>熊本県後期高齢者医療広域連合（一般会計）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18</v>
      </c>
      <c r="BX40" s="351"/>
      <c r="BY40" s="352" t="str">
        <f>IF('各会計、関係団体の財政状況及び健全化判断比率'!B74="","",'各会計、関係団体の財政状況及び健全化判断比率'!B74)</f>
        <v>熊本県後期高齢者医療広域連合（後期高齢者医療特別会計）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348" t="s">
        <v>203</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204</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205</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206</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207</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208</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209</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603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F542-3025-46E7-83CC-18F367F7D779}">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210</v>
      </c>
      <c r="DI1" s="702"/>
      <c r="DJ1" s="702"/>
      <c r="DK1" s="702"/>
      <c r="DL1" s="702"/>
      <c r="DM1" s="702"/>
      <c r="DN1" s="703"/>
      <c r="DO1" s="205"/>
      <c r="DP1" s="701" t="s">
        <v>211</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215</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98" t="s">
        <v>219</v>
      </c>
      <c r="AQ4" s="698"/>
      <c r="AR4" s="698"/>
      <c r="AS4" s="698"/>
      <c r="AT4" s="698"/>
      <c r="AU4" s="698"/>
      <c r="AV4" s="698"/>
      <c r="AW4" s="698"/>
      <c r="AX4" s="698"/>
      <c r="AY4" s="698"/>
      <c r="AZ4" s="698"/>
      <c r="BA4" s="698"/>
      <c r="BB4" s="698"/>
      <c r="BC4" s="698"/>
      <c r="BD4" s="698"/>
      <c r="BE4" s="698"/>
      <c r="BF4" s="698"/>
      <c r="BG4" s="698" t="s">
        <v>220</v>
      </c>
      <c r="BH4" s="698"/>
      <c r="BI4" s="698"/>
      <c r="BJ4" s="698"/>
      <c r="BK4" s="698"/>
      <c r="BL4" s="698"/>
      <c r="BM4" s="698"/>
      <c r="BN4" s="698"/>
      <c r="BO4" s="698" t="s">
        <v>217</v>
      </c>
      <c r="BP4" s="698"/>
      <c r="BQ4" s="698"/>
      <c r="BR4" s="698"/>
      <c r="BS4" s="698" t="s">
        <v>221</v>
      </c>
      <c r="BT4" s="698"/>
      <c r="BU4" s="698"/>
      <c r="BV4" s="698"/>
      <c r="BW4" s="698"/>
      <c r="BX4" s="698"/>
      <c r="BY4" s="698"/>
      <c r="BZ4" s="698"/>
      <c r="CA4" s="698"/>
      <c r="CB4" s="698"/>
      <c r="CD4" s="662" t="s">
        <v>222</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223</v>
      </c>
      <c r="C5" s="660"/>
      <c r="D5" s="660"/>
      <c r="E5" s="660"/>
      <c r="F5" s="660"/>
      <c r="G5" s="660"/>
      <c r="H5" s="660"/>
      <c r="I5" s="660"/>
      <c r="J5" s="660"/>
      <c r="K5" s="660"/>
      <c r="L5" s="660"/>
      <c r="M5" s="660"/>
      <c r="N5" s="660"/>
      <c r="O5" s="660"/>
      <c r="P5" s="660"/>
      <c r="Q5" s="661"/>
      <c r="R5" s="656">
        <v>15425096</v>
      </c>
      <c r="S5" s="657"/>
      <c r="T5" s="657"/>
      <c r="U5" s="657"/>
      <c r="V5" s="657"/>
      <c r="W5" s="657"/>
      <c r="X5" s="657"/>
      <c r="Y5" s="685"/>
      <c r="Z5" s="699">
        <v>18.399999999999999</v>
      </c>
      <c r="AA5" s="699"/>
      <c r="AB5" s="699"/>
      <c r="AC5" s="699"/>
      <c r="AD5" s="700">
        <v>15425096</v>
      </c>
      <c r="AE5" s="700"/>
      <c r="AF5" s="700"/>
      <c r="AG5" s="700"/>
      <c r="AH5" s="700"/>
      <c r="AI5" s="700"/>
      <c r="AJ5" s="700"/>
      <c r="AK5" s="700"/>
      <c r="AL5" s="686">
        <v>44.4</v>
      </c>
      <c r="AM5" s="672"/>
      <c r="AN5" s="672"/>
      <c r="AO5" s="687"/>
      <c r="AP5" s="659" t="s">
        <v>224</v>
      </c>
      <c r="AQ5" s="660"/>
      <c r="AR5" s="660"/>
      <c r="AS5" s="660"/>
      <c r="AT5" s="660"/>
      <c r="AU5" s="660"/>
      <c r="AV5" s="660"/>
      <c r="AW5" s="660"/>
      <c r="AX5" s="660"/>
      <c r="AY5" s="660"/>
      <c r="AZ5" s="660"/>
      <c r="BA5" s="660"/>
      <c r="BB5" s="660"/>
      <c r="BC5" s="660"/>
      <c r="BD5" s="660"/>
      <c r="BE5" s="660"/>
      <c r="BF5" s="661"/>
      <c r="BG5" s="609">
        <v>15416234</v>
      </c>
      <c r="BH5" s="610"/>
      <c r="BI5" s="610"/>
      <c r="BJ5" s="610"/>
      <c r="BK5" s="610"/>
      <c r="BL5" s="610"/>
      <c r="BM5" s="610"/>
      <c r="BN5" s="611"/>
      <c r="BO5" s="635">
        <v>99.9</v>
      </c>
      <c r="BP5" s="635"/>
      <c r="BQ5" s="635"/>
      <c r="BR5" s="635"/>
      <c r="BS5" s="636">
        <v>1289205</v>
      </c>
      <c r="BT5" s="636"/>
      <c r="BU5" s="636"/>
      <c r="BV5" s="636"/>
      <c r="BW5" s="636"/>
      <c r="BX5" s="636"/>
      <c r="BY5" s="636"/>
      <c r="BZ5" s="636"/>
      <c r="CA5" s="636"/>
      <c r="CB5" s="681"/>
      <c r="CD5" s="662" t="s">
        <v>219</v>
      </c>
      <c r="CE5" s="663"/>
      <c r="CF5" s="663"/>
      <c r="CG5" s="663"/>
      <c r="CH5" s="663"/>
      <c r="CI5" s="663"/>
      <c r="CJ5" s="663"/>
      <c r="CK5" s="663"/>
      <c r="CL5" s="663"/>
      <c r="CM5" s="663"/>
      <c r="CN5" s="663"/>
      <c r="CO5" s="663"/>
      <c r="CP5" s="663"/>
      <c r="CQ5" s="664"/>
      <c r="CR5" s="662" t="s">
        <v>225</v>
      </c>
      <c r="CS5" s="663"/>
      <c r="CT5" s="663"/>
      <c r="CU5" s="663"/>
      <c r="CV5" s="663"/>
      <c r="CW5" s="663"/>
      <c r="CX5" s="663"/>
      <c r="CY5" s="664"/>
      <c r="CZ5" s="662" t="s">
        <v>217</v>
      </c>
      <c r="DA5" s="663"/>
      <c r="DB5" s="663"/>
      <c r="DC5" s="664"/>
      <c r="DD5" s="662" t="s">
        <v>226</v>
      </c>
      <c r="DE5" s="663"/>
      <c r="DF5" s="663"/>
      <c r="DG5" s="663"/>
      <c r="DH5" s="663"/>
      <c r="DI5" s="663"/>
      <c r="DJ5" s="663"/>
      <c r="DK5" s="663"/>
      <c r="DL5" s="663"/>
      <c r="DM5" s="663"/>
      <c r="DN5" s="663"/>
      <c r="DO5" s="663"/>
      <c r="DP5" s="664"/>
      <c r="DQ5" s="662" t="s">
        <v>227</v>
      </c>
      <c r="DR5" s="663"/>
      <c r="DS5" s="663"/>
      <c r="DT5" s="663"/>
      <c r="DU5" s="663"/>
      <c r="DV5" s="663"/>
      <c r="DW5" s="663"/>
      <c r="DX5" s="663"/>
      <c r="DY5" s="663"/>
      <c r="DZ5" s="663"/>
      <c r="EA5" s="663"/>
      <c r="EB5" s="663"/>
      <c r="EC5" s="664"/>
    </row>
    <row r="6" spans="2:143" ht="11.25" customHeight="1" x14ac:dyDescent="0.15">
      <c r="B6" s="606" t="s">
        <v>228</v>
      </c>
      <c r="C6" s="607"/>
      <c r="D6" s="607"/>
      <c r="E6" s="607"/>
      <c r="F6" s="607"/>
      <c r="G6" s="607"/>
      <c r="H6" s="607"/>
      <c r="I6" s="607"/>
      <c r="J6" s="607"/>
      <c r="K6" s="607"/>
      <c r="L6" s="607"/>
      <c r="M6" s="607"/>
      <c r="N6" s="607"/>
      <c r="O6" s="607"/>
      <c r="P6" s="607"/>
      <c r="Q6" s="608"/>
      <c r="R6" s="609">
        <v>609154</v>
      </c>
      <c r="S6" s="610"/>
      <c r="T6" s="610"/>
      <c r="U6" s="610"/>
      <c r="V6" s="610"/>
      <c r="W6" s="610"/>
      <c r="X6" s="610"/>
      <c r="Y6" s="611"/>
      <c r="Z6" s="635">
        <v>0.7</v>
      </c>
      <c r="AA6" s="635"/>
      <c r="AB6" s="635"/>
      <c r="AC6" s="635"/>
      <c r="AD6" s="636">
        <v>609154</v>
      </c>
      <c r="AE6" s="636"/>
      <c r="AF6" s="636"/>
      <c r="AG6" s="636"/>
      <c r="AH6" s="636"/>
      <c r="AI6" s="636"/>
      <c r="AJ6" s="636"/>
      <c r="AK6" s="636"/>
      <c r="AL6" s="612">
        <v>1.8</v>
      </c>
      <c r="AM6" s="613"/>
      <c r="AN6" s="613"/>
      <c r="AO6" s="637"/>
      <c r="AP6" s="606" t="s">
        <v>229</v>
      </c>
      <c r="AQ6" s="607"/>
      <c r="AR6" s="607"/>
      <c r="AS6" s="607"/>
      <c r="AT6" s="607"/>
      <c r="AU6" s="607"/>
      <c r="AV6" s="607"/>
      <c r="AW6" s="607"/>
      <c r="AX6" s="607"/>
      <c r="AY6" s="607"/>
      <c r="AZ6" s="607"/>
      <c r="BA6" s="607"/>
      <c r="BB6" s="607"/>
      <c r="BC6" s="607"/>
      <c r="BD6" s="607"/>
      <c r="BE6" s="607"/>
      <c r="BF6" s="608"/>
      <c r="BG6" s="609">
        <v>15416234</v>
      </c>
      <c r="BH6" s="610"/>
      <c r="BI6" s="610"/>
      <c r="BJ6" s="610"/>
      <c r="BK6" s="610"/>
      <c r="BL6" s="610"/>
      <c r="BM6" s="610"/>
      <c r="BN6" s="611"/>
      <c r="BO6" s="635">
        <v>99.9</v>
      </c>
      <c r="BP6" s="635"/>
      <c r="BQ6" s="635"/>
      <c r="BR6" s="635"/>
      <c r="BS6" s="636">
        <v>1289205</v>
      </c>
      <c r="BT6" s="636"/>
      <c r="BU6" s="636"/>
      <c r="BV6" s="636"/>
      <c r="BW6" s="636"/>
      <c r="BX6" s="636"/>
      <c r="BY6" s="636"/>
      <c r="BZ6" s="636"/>
      <c r="CA6" s="636"/>
      <c r="CB6" s="681"/>
      <c r="CD6" s="659" t="s">
        <v>230</v>
      </c>
      <c r="CE6" s="660"/>
      <c r="CF6" s="660"/>
      <c r="CG6" s="660"/>
      <c r="CH6" s="660"/>
      <c r="CI6" s="660"/>
      <c r="CJ6" s="660"/>
      <c r="CK6" s="660"/>
      <c r="CL6" s="660"/>
      <c r="CM6" s="660"/>
      <c r="CN6" s="660"/>
      <c r="CO6" s="660"/>
      <c r="CP6" s="660"/>
      <c r="CQ6" s="661"/>
      <c r="CR6" s="609">
        <v>341522</v>
      </c>
      <c r="CS6" s="610"/>
      <c r="CT6" s="610"/>
      <c r="CU6" s="610"/>
      <c r="CV6" s="610"/>
      <c r="CW6" s="610"/>
      <c r="CX6" s="610"/>
      <c r="CY6" s="611"/>
      <c r="CZ6" s="686">
        <v>0.4</v>
      </c>
      <c r="DA6" s="672"/>
      <c r="DB6" s="672"/>
      <c r="DC6" s="688"/>
      <c r="DD6" s="615">
        <v>3066</v>
      </c>
      <c r="DE6" s="610"/>
      <c r="DF6" s="610"/>
      <c r="DG6" s="610"/>
      <c r="DH6" s="610"/>
      <c r="DI6" s="610"/>
      <c r="DJ6" s="610"/>
      <c r="DK6" s="610"/>
      <c r="DL6" s="610"/>
      <c r="DM6" s="610"/>
      <c r="DN6" s="610"/>
      <c r="DO6" s="610"/>
      <c r="DP6" s="611"/>
      <c r="DQ6" s="615">
        <v>340957</v>
      </c>
      <c r="DR6" s="610"/>
      <c r="DS6" s="610"/>
      <c r="DT6" s="610"/>
      <c r="DU6" s="610"/>
      <c r="DV6" s="610"/>
      <c r="DW6" s="610"/>
      <c r="DX6" s="610"/>
      <c r="DY6" s="610"/>
      <c r="DZ6" s="610"/>
      <c r="EA6" s="610"/>
      <c r="EB6" s="610"/>
      <c r="EC6" s="648"/>
    </row>
    <row r="7" spans="2:143" ht="11.25" customHeight="1" x14ac:dyDescent="0.15">
      <c r="B7" s="606" t="s">
        <v>231</v>
      </c>
      <c r="C7" s="607"/>
      <c r="D7" s="607"/>
      <c r="E7" s="607"/>
      <c r="F7" s="607"/>
      <c r="G7" s="607"/>
      <c r="H7" s="607"/>
      <c r="I7" s="607"/>
      <c r="J7" s="607"/>
      <c r="K7" s="607"/>
      <c r="L7" s="607"/>
      <c r="M7" s="607"/>
      <c r="N7" s="607"/>
      <c r="O7" s="607"/>
      <c r="P7" s="607"/>
      <c r="Q7" s="608"/>
      <c r="R7" s="609">
        <v>6822</v>
      </c>
      <c r="S7" s="610"/>
      <c r="T7" s="610"/>
      <c r="U7" s="610"/>
      <c r="V7" s="610"/>
      <c r="W7" s="610"/>
      <c r="X7" s="610"/>
      <c r="Y7" s="611"/>
      <c r="Z7" s="635">
        <v>0</v>
      </c>
      <c r="AA7" s="635"/>
      <c r="AB7" s="635"/>
      <c r="AC7" s="635"/>
      <c r="AD7" s="636">
        <v>6822</v>
      </c>
      <c r="AE7" s="636"/>
      <c r="AF7" s="636"/>
      <c r="AG7" s="636"/>
      <c r="AH7" s="636"/>
      <c r="AI7" s="636"/>
      <c r="AJ7" s="636"/>
      <c r="AK7" s="636"/>
      <c r="AL7" s="612">
        <v>0</v>
      </c>
      <c r="AM7" s="613"/>
      <c r="AN7" s="613"/>
      <c r="AO7" s="637"/>
      <c r="AP7" s="606" t="s">
        <v>232</v>
      </c>
      <c r="AQ7" s="607"/>
      <c r="AR7" s="607"/>
      <c r="AS7" s="607"/>
      <c r="AT7" s="607"/>
      <c r="AU7" s="607"/>
      <c r="AV7" s="607"/>
      <c r="AW7" s="607"/>
      <c r="AX7" s="607"/>
      <c r="AY7" s="607"/>
      <c r="AZ7" s="607"/>
      <c r="BA7" s="607"/>
      <c r="BB7" s="607"/>
      <c r="BC7" s="607"/>
      <c r="BD7" s="607"/>
      <c r="BE7" s="607"/>
      <c r="BF7" s="608"/>
      <c r="BG7" s="609">
        <v>5914556</v>
      </c>
      <c r="BH7" s="610"/>
      <c r="BI7" s="610"/>
      <c r="BJ7" s="610"/>
      <c r="BK7" s="610"/>
      <c r="BL7" s="610"/>
      <c r="BM7" s="610"/>
      <c r="BN7" s="611"/>
      <c r="BO7" s="635">
        <v>38.299999999999997</v>
      </c>
      <c r="BP7" s="635"/>
      <c r="BQ7" s="635"/>
      <c r="BR7" s="635"/>
      <c r="BS7" s="636">
        <v>236573</v>
      </c>
      <c r="BT7" s="636"/>
      <c r="BU7" s="636"/>
      <c r="BV7" s="636"/>
      <c r="BW7" s="636"/>
      <c r="BX7" s="636"/>
      <c r="BY7" s="636"/>
      <c r="BZ7" s="636"/>
      <c r="CA7" s="636"/>
      <c r="CB7" s="681"/>
      <c r="CD7" s="606" t="s">
        <v>233</v>
      </c>
      <c r="CE7" s="607"/>
      <c r="CF7" s="607"/>
      <c r="CG7" s="607"/>
      <c r="CH7" s="607"/>
      <c r="CI7" s="607"/>
      <c r="CJ7" s="607"/>
      <c r="CK7" s="607"/>
      <c r="CL7" s="607"/>
      <c r="CM7" s="607"/>
      <c r="CN7" s="607"/>
      <c r="CO7" s="607"/>
      <c r="CP7" s="607"/>
      <c r="CQ7" s="608"/>
      <c r="CR7" s="609">
        <v>10482201</v>
      </c>
      <c r="CS7" s="610"/>
      <c r="CT7" s="610"/>
      <c r="CU7" s="610"/>
      <c r="CV7" s="610"/>
      <c r="CW7" s="610"/>
      <c r="CX7" s="610"/>
      <c r="CY7" s="611"/>
      <c r="CZ7" s="635">
        <v>12.7</v>
      </c>
      <c r="DA7" s="635"/>
      <c r="DB7" s="635"/>
      <c r="DC7" s="635"/>
      <c r="DD7" s="615">
        <v>550793</v>
      </c>
      <c r="DE7" s="610"/>
      <c r="DF7" s="610"/>
      <c r="DG7" s="610"/>
      <c r="DH7" s="610"/>
      <c r="DI7" s="610"/>
      <c r="DJ7" s="610"/>
      <c r="DK7" s="610"/>
      <c r="DL7" s="610"/>
      <c r="DM7" s="610"/>
      <c r="DN7" s="610"/>
      <c r="DO7" s="610"/>
      <c r="DP7" s="611"/>
      <c r="DQ7" s="615">
        <v>6103923</v>
      </c>
      <c r="DR7" s="610"/>
      <c r="DS7" s="610"/>
      <c r="DT7" s="610"/>
      <c r="DU7" s="610"/>
      <c r="DV7" s="610"/>
      <c r="DW7" s="610"/>
      <c r="DX7" s="610"/>
      <c r="DY7" s="610"/>
      <c r="DZ7" s="610"/>
      <c r="EA7" s="610"/>
      <c r="EB7" s="610"/>
      <c r="EC7" s="648"/>
    </row>
    <row r="8" spans="2:143" ht="11.25" customHeight="1" x14ac:dyDescent="0.15">
      <c r="B8" s="606" t="s">
        <v>234</v>
      </c>
      <c r="C8" s="607"/>
      <c r="D8" s="607"/>
      <c r="E8" s="607"/>
      <c r="F8" s="607"/>
      <c r="G8" s="607"/>
      <c r="H8" s="607"/>
      <c r="I8" s="607"/>
      <c r="J8" s="607"/>
      <c r="K8" s="607"/>
      <c r="L8" s="607"/>
      <c r="M8" s="607"/>
      <c r="N8" s="607"/>
      <c r="O8" s="607"/>
      <c r="P8" s="607"/>
      <c r="Q8" s="608"/>
      <c r="R8" s="609">
        <v>30895</v>
      </c>
      <c r="S8" s="610"/>
      <c r="T8" s="610"/>
      <c r="U8" s="610"/>
      <c r="V8" s="610"/>
      <c r="W8" s="610"/>
      <c r="X8" s="610"/>
      <c r="Y8" s="611"/>
      <c r="Z8" s="635">
        <v>0</v>
      </c>
      <c r="AA8" s="635"/>
      <c r="AB8" s="635"/>
      <c r="AC8" s="635"/>
      <c r="AD8" s="636">
        <v>30895</v>
      </c>
      <c r="AE8" s="636"/>
      <c r="AF8" s="636"/>
      <c r="AG8" s="636"/>
      <c r="AH8" s="636"/>
      <c r="AI8" s="636"/>
      <c r="AJ8" s="636"/>
      <c r="AK8" s="636"/>
      <c r="AL8" s="612">
        <v>0.1</v>
      </c>
      <c r="AM8" s="613"/>
      <c r="AN8" s="613"/>
      <c r="AO8" s="637"/>
      <c r="AP8" s="606" t="s">
        <v>235</v>
      </c>
      <c r="AQ8" s="607"/>
      <c r="AR8" s="607"/>
      <c r="AS8" s="607"/>
      <c r="AT8" s="607"/>
      <c r="AU8" s="607"/>
      <c r="AV8" s="607"/>
      <c r="AW8" s="607"/>
      <c r="AX8" s="607"/>
      <c r="AY8" s="607"/>
      <c r="AZ8" s="607"/>
      <c r="BA8" s="607"/>
      <c r="BB8" s="607"/>
      <c r="BC8" s="607"/>
      <c r="BD8" s="607"/>
      <c r="BE8" s="607"/>
      <c r="BF8" s="608"/>
      <c r="BG8" s="609">
        <v>205301</v>
      </c>
      <c r="BH8" s="610"/>
      <c r="BI8" s="610"/>
      <c r="BJ8" s="610"/>
      <c r="BK8" s="610"/>
      <c r="BL8" s="610"/>
      <c r="BM8" s="610"/>
      <c r="BN8" s="611"/>
      <c r="BO8" s="635">
        <v>1.3</v>
      </c>
      <c r="BP8" s="635"/>
      <c r="BQ8" s="635"/>
      <c r="BR8" s="635"/>
      <c r="BS8" s="636" t="s">
        <v>127</v>
      </c>
      <c r="BT8" s="636"/>
      <c r="BU8" s="636"/>
      <c r="BV8" s="636"/>
      <c r="BW8" s="636"/>
      <c r="BX8" s="636"/>
      <c r="BY8" s="636"/>
      <c r="BZ8" s="636"/>
      <c r="CA8" s="636"/>
      <c r="CB8" s="681"/>
      <c r="CD8" s="606" t="s">
        <v>236</v>
      </c>
      <c r="CE8" s="607"/>
      <c r="CF8" s="607"/>
      <c r="CG8" s="607"/>
      <c r="CH8" s="607"/>
      <c r="CI8" s="607"/>
      <c r="CJ8" s="607"/>
      <c r="CK8" s="607"/>
      <c r="CL8" s="607"/>
      <c r="CM8" s="607"/>
      <c r="CN8" s="607"/>
      <c r="CO8" s="607"/>
      <c r="CP8" s="607"/>
      <c r="CQ8" s="608"/>
      <c r="CR8" s="609">
        <v>27829408</v>
      </c>
      <c r="CS8" s="610"/>
      <c r="CT8" s="610"/>
      <c r="CU8" s="610"/>
      <c r="CV8" s="610"/>
      <c r="CW8" s="610"/>
      <c r="CX8" s="610"/>
      <c r="CY8" s="611"/>
      <c r="CZ8" s="635">
        <v>33.799999999999997</v>
      </c>
      <c r="DA8" s="635"/>
      <c r="DB8" s="635"/>
      <c r="DC8" s="635"/>
      <c r="DD8" s="615">
        <v>354577</v>
      </c>
      <c r="DE8" s="610"/>
      <c r="DF8" s="610"/>
      <c r="DG8" s="610"/>
      <c r="DH8" s="610"/>
      <c r="DI8" s="610"/>
      <c r="DJ8" s="610"/>
      <c r="DK8" s="610"/>
      <c r="DL8" s="610"/>
      <c r="DM8" s="610"/>
      <c r="DN8" s="610"/>
      <c r="DO8" s="610"/>
      <c r="DP8" s="611"/>
      <c r="DQ8" s="615">
        <v>11409009</v>
      </c>
      <c r="DR8" s="610"/>
      <c r="DS8" s="610"/>
      <c r="DT8" s="610"/>
      <c r="DU8" s="610"/>
      <c r="DV8" s="610"/>
      <c r="DW8" s="610"/>
      <c r="DX8" s="610"/>
      <c r="DY8" s="610"/>
      <c r="DZ8" s="610"/>
      <c r="EA8" s="610"/>
      <c r="EB8" s="610"/>
      <c r="EC8" s="648"/>
    </row>
    <row r="9" spans="2:143" ht="11.25" customHeight="1" x14ac:dyDescent="0.15">
      <c r="B9" s="606" t="s">
        <v>237</v>
      </c>
      <c r="C9" s="607"/>
      <c r="D9" s="607"/>
      <c r="E9" s="607"/>
      <c r="F9" s="607"/>
      <c r="G9" s="607"/>
      <c r="H9" s="607"/>
      <c r="I9" s="607"/>
      <c r="J9" s="607"/>
      <c r="K9" s="607"/>
      <c r="L9" s="607"/>
      <c r="M9" s="607"/>
      <c r="N9" s="607"/>
      <c r="O9" s="607"/>
      <c r="P9" s="607"/>
      <c r="Q9" s="608"/>
      <c r="R9" s="609">
        <v>61771</v>
      </c>
      <c r="S9" s="610"/>
      <c r="T9" s="610"/>
      <c r="U9" s="610"/>
      <c r="V9" s="610"/>
      <c r="W9" s="610"/>
      <c r="X9" s="610"/>
      <c r="Y9" s="611"/>
      <c r="Z9" s="635">
        <v>0.1</v>
      </c>
      <c r="AA9" s="635"/>
      <c r="AB9" s="635"/>
      <c r="AC9" s="635"/>
      <c r="AD9" s="636">
        <v>61771</v>
      </c>
      <c r="AE9" s="636"/>
      <c r="AF9" s="636"/>
      <c r="AG9" s="636"/>
      <c r="AH9" s="636"/>
      <c r="AI9" s="636"/>
      <c r="AJ9" s="636"/>
      <c r="AK9" s="636"/>
      <c r="AL9" s="612">
        <v>0.2</v>
      </c>
      <c r="AM9" s="613"/>
      <c r="AN9" s="613"/>
      <c r="AO9" s="637"/>
      <c r="AP9" s="606" t="s">
        <v>238</v>
      </c>
      <c r="AQ9" s="607"/>
      <c r="AR9" s="607"/>
      <c r="AS9" s="607"/>
      <c r="AT9" s="607"/>
      <c r="AU9" s="607"/>
      <c r="AV9" s="607"/>
      <c r="AW9" s="607"/>
      <c r="AX9" s="607"/>
      <c r="AY9" s="607"/>
      <c r="AZ9" s="607"/>
      <c r="BA9" s="607"/>
      <c r="BB9" s="607"/>
      <c r="BC9" s="607"/>
      <c r="BD9" s="607"/>
      <c r="BE9" s="607"/>
      <c r="BF9" s="608"/>
      <c r="BG9" s="609">
        <v>4707659</v>
      </c>
      <c r="BH9" s="610"/>
      <c r="BI9" s="610"/>
      <c r="BJ9" s="610"/>
      <c r="BK9" s="610"/>
      <c r="BL9" s="610"/>
      <c r="BM9" s="610"/>
      <c r="BN9" s="611"/>
      <c r="BO9" s="635">
        <v>30.5</v>
      </c>
      <c r="BP9" s="635"/>
      <c r="BQ9" s="635"/>
      <c r="BR9" s="635"/>
      <c r="BS9" s="636" t="s">
        <v>127</v>
      </c>
      <c r="BT9" s="636"/>
      <c r="BU9" s="636"/>
      <c r="BV9" s="636"/>
      <c r="BW9" s="636"/>
      <c r="BX9" s="636"/>
      <c r="BY9" s="636"/>
      <c r="BZ9" s="636"/>
      <c r="CA9" s="636"/>
      <c r="CB9" s="681"/>
      <c r="CD9" s="606" t="s">
        <v>239</v>
      </c>
      <c r="CE9" s="607"/>
      <c r="CF9" s="607"/>
      <c r="CG9" s="607"/>
      <c r="CH9" s="607"/>
      <c r="CI9" s="607"/>
      <c r="CJ9" s="607"/>
      <c r="CK9" s="607"/>
      <c r="CL9" s="607"/>
      <c r="CM9" s="607"/>
      <c r="CN9" s="607"/>
      <c r="CO9" s="607"/>
      <c r="CP9" s="607"/>
      <c r="CQ9" s="608"/>
      <c r="CR9" s="609">
        <v>6531865</v>
      </c>
      <c r="CS9" s="610"/>
      <c r="CT9" s="610"/>
      <c r="CU9" s="610"/>
      <c r="CV9" s="610"/>
      <c r="CW9" s="610"/>
      <c r="CX9" s="610"/>
      <c r="CY9" s="611"/>
      <c r="CZ9" s="635">
        <v>7.9</v>
      </c>
      <c r="DA9" s="635"/>
      <c r="DB9" s="635"/>
      <c r="DC9" s="635"/>
      <c r="DD9" s="615">
        <v>117404</v>
      </c>
      <c r="DE9" s="610"/>
      <c r="DF9" s="610"/>
      <c r="DG9" s="610"/>
      <c r="DH9" s="610"/>
      <c r="DI9" s="610"/>
      <c r="DJ9" s="610"/>
      <c r="DK9" s="610"/>
      <c r="DL9" s="610"/>
      <c r="DM9" s="610"/>
      <c r="DN9" s="610"/>
      <c r="DO9" s="610"/>
      <c r="DP9" s="611"/>
      <c r="DQ9" s="615">
        <v>2850794</v>
      </c>
      <c r="DR9" s="610"/>
      <c r="DS9" s="610"/>
      <c r="DT9" s="610"/>
      <c r="DU9" s="610"/>
      <c r="DV9" s="610"/>
      <c r="DW9" s="610"/>
      <c r="DX9" s="610"/>
      <c r="DY9" s="610"/>
      <c r="DZ9" s="610"/>
      <c r="EA9" s="610"/>
      <c r="EB9" s="610"/>
      <c r="EC9" s="648"/>
    </row>
    <row r="10" spans="2:143" ht="11.25" customHeight="1" x14ac:dyDescent="0.15">
      <c r="B10" s="606" t="s">
        <v>240</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241</v>
      </c>
      <c r="AQ10" s="607"/>
      <c r="AR10" s="607"/>
      <c r="AS10" s="607"/>
      <c r="AT10" s="607"/>
      <c r="AU10" s="607"/>
      <c r="AV10" s="607"/>
      <c r="AW10" s="607"/>
      <c r="AX10" s="607"/>
      <c r="AY10" s="607"/>
      <c r="AZ10" s="607"/>
      <c r="BA10" s="607"/>
      <c r="BB10" s="607"/>
      <c r="BC10" s="607"/>
      <c r="BD10" s="607"/>
      <c r="BE10" s="607"/>
      <c r="BF10" s="608"/>
      <c r="BG10" s="609">
        <v>401239</v>
      </c>
      <c r="BH10" s="610"/>
      <c r="BI10" s="610"/>
      <c r="BJ10" s="610"/>
      <c r="BK10" s="610"/>
      <c r="BL10" s="610"/>
      <c r="BM10" s="610"/>
      <c r="BN10" s="611"/>
      <c r="BO10" s="635">
        <v>2.6</v>
      </c>
      <c r="BP10" s="635"/>
      <c r="BQ10" s="635"/>
      <c r="BR10" s="635"/>
      <c r="BS10" s="636">
        <v>66357</v>
      </c>
      <c r="BT10" s="636"/>
      <c r="BU10" s="636"/>
      <c r="BV10" s="636"/>
      <c r="BW10" s="636"/>
      <c r="BX10" s="636"/>
      <c r="BY10" s="636"/>
      <c r="BZ10" s="636"/>
      <c r="CA10" s="636"/>
      <c r="CB10" s="681"/>
      <c r="CD10" s="606" t="s">
        <v>242</v>
      </c>
      <c r="CE10" s="607"/>
      <c r="CF10" s="607"/>
      <c r="CG10" s="607"/>
      <c r="CH10" s="607"/>
      <c r="CI10" s="607"/>
      <c r="CJ10" s="607"/>
      <c r="CK10" s="607"/>
      <c r="CL10" s="607"/>
      <c r="CM10" s="607"/>
      <c r="CN10" s="607"/>
      <c r="CO10" s="607"/>
      <c r="CP10" s="607"/>
      <c r="CQ10" s="608"/>
      <c r="CR10" s="609">
        <v>57502</v>
      </c>
      <c r="CS10" s="610"/>
      <c r="CT10" s="610"/>
      <c r="CU10" s="610"/>
      <c r="CV10" s="610"/>
      <c r="CW10" s="610"/>
      <c r="CX10" s="610"/>
      <c r="CY10" s="611"/>
      <c r="CZ10" s="635">
        <v>0.1</v>
      </c>
      <c r="DA10" s="635"/>
      <c r="DB10" s="635"/>
      <c r="DC10" s="635"/>
      <c r="DD10" s="615">
        <v>98</v>
      </c>
      <c r="DE10" s="610"/>
      <c r="DF10" s="610"/>
      <c r="DG10" s="610"/>
      <c r="DH10" s="610"/>
      <c r="DI10" s="610"/>
      <c r="DJ10" s="610"/>
      <c r="DK10" s="610"/>
      <c r="DL10" s="610"/>
      <c r="DM10" s="610"/>
      <c r="DN10" s="610"/>
      <c r="DO10" s="610"/>
      <c r="DP10" s="611"/>
      <c r="DQ10" s="615">
        <v>54513</v>
      </c>
      <c r="DR10" s="610"/>
      <c r="DS10" s="610"/>
      <c r="DT10" s="610"/>
      <c r="DU10" s="610"/>
      <c r="DV10" s="610"/>
      <c r="DW10" s="610"/>
      <c r="DX10" s="610"/>
      <c r="DY10" s="610"/>
      <c r="DZ10" s="610"/>
      <c r="EA10" s="610"/>
      <c r="EB10" s="610"/>
      <c r="EC10" s="648"/>
    </row>
    <row r="11" spans="2:143" ht="11.25" customHeight="1" x14ac:dyDescent="0.15">
      <c r="B11" s="606" t="s">
        <v>243</v>
      </c>
      <c r="C11" s="607"/>
      <c r="D11" s="607"/>
      <c r="E11" s="607"/>
      <c r="F11" s="607"/>
      <c r="G11" s="607"/>
      <c r="H11" s="607"/>
      <c r="I11" s="607"/>
      <c r="J11" s="607"/>
      <c r="K11" s="607"/>
      <c r="L11" s="607"/>
      <c r="M11" s="607"/>
      <c r="N11" s="607"/>
      <c r="O11" s="607"/>
      <c r="P11" s="607"/>
      <c r="Q11" s="608"/>
      <c r="R11" s="609">
        <v>2966917</v>
      </c>
      <c r="S11" s="610"/>
      <c r="T11" s="610"/>
      <c r="U11" s="610"/>
      <c r="V11" s="610"/>
      <c r="W11" s="610"/>
      <c r="X11" s="610"/>
      <c r="Y11" s="611"/>
      <c r="Z11" s="612">
        <v>3.5</v>
      </c>
      <c r="AA11" s="613"/>
      <c r="AB11" s="613"/>
      <c r="AC11" s="614"/>
      <c r="AD11" s="615">
        <v>2966917</v>
      </c>
      <c r="AE11" s="610"/>
      <c r="AF11" s="610"/>
      <c r="AG11" s="610"/>
      <c r="AH11" s="610"/>
      <c r="AI11" s="610"/>
      <c r="AJ11" s="610"/>
      <c r="AK11" s="611"/>
      <c r="AL11" s="612">
        <v>8.5</v>
      </c>
      <c r="AM11" s="613"/>
      <c r="AN11" s="613"/>
      <c r="AO11" s="637"/>
      <c r="AP11" s="606" t="s">
        <v>244</v>
      </c>
      <c r="AQ11" s="607"/>
      <c r="AR11" s="607"/>
      <c r="AS11" s="607"/>
      <c r="AT11" s="607"/>
      <c r="AU11" s="607"/>
      <c r="AV11" s="607"/>
      <c r="AW11" s="607"/>
      <c r="AX11" s="607"/>
      <c r="AY11" s="607"/>
      <c r="AZ11" s="607"/>
      <c r="BA11" s="607"/>
      <c r="BB11" s="607"/>
      <c r="BC11" s="607"/>
      <c r="BD11" s="607"/>
      <c r="BE11" s="607"/>
      <c r="BF11" s="608"/>
      <c r="BG11" s="609">
        <v>600357</v>
      </c>
      <c r="BH11" s="610"/>
      <c r="BI11" s="610"/>
      <c r="BJ11" s="610"/>
      <c r="BK11" s="610"/>
      <c r="BL11" s="610"/>
      <c r="BM11" s="610"/>
      <c r="BN11" s="611"/>
      <c r="BO11" s="635">
        <v>3.9</v>
      </c>
      <c r="BP11" s="635"/>
      <c r="BQ11" s="635"/>
      <c r="BR11" s="635"/>
      <c r="BS11" s="636">
        <v>170216</v>
      </c>
      <c r="BT11" s="636"/>
      <c r="BU11" s="636"/>
      <c r="BV11" s="636"/>
      <c r="BW11" s="636"/>
      <c r="BX11" s="636"/>
      <c r="BY11" s="636"/>
      <c r="BZ11" s="636"/>
      <c r="CA11" s="636"/>
      <c r="CB11" s="681"/>
      <c r="CD11" s="606" t="s">
        <v>245</v>
      </c>
      <c r="CE11" s="607"/>
      <c r="CF11" s="607"/>
      <c r="CG11" s="607"/>
      <c r="CH11" s="607"/>
      <c r="CI11" s="607"/>
      <c r="CJ11" s="607"/>
      <c r="CK11" s="607"/>
      <c r="CL11" s="607"/>
      <c r="CM11" s="607"/>
      <c r="CN11" s="607"/>
      <c r="CO11" s="607"/>
      <c r="CP11" s="607"/>
      <c r="CQ11" s="608"/>
      <c r="CR11" s="609">
        <v>3886746</v>
      </c>
      <c r="CS11" s="610"/>
      <c r="CT11" s="610"/>
      <c r="CU11" s="610"/>
      <c r="CV11" s="610"/>
      <c r="CW11" s="610"/>
      <c r="CX11" s="610"/>
      <c r="CY11" s="611"/>
      <c r="CZ11" s="635">
        <v>4.7</v>
      </c>
      <c r="DA11" s="635"/>
      <c r="DB11" s="635"/>
      <c r="DC11" s="635"/>
      <c r="DD11" s="615">
        <v>1607168</v>
      </c>
      <c r="DE11" s="610"/>
      <c r="DF11" s="610"/>
      <c r="DG11" s="610"/>
      <c r="DH11" s="610"/>
      <c r="DI11" s="610"/>
      <c r="DJ11" s="610"/>
      <c r="DK11" s="610"/>
      <c r="DL11" s="610"/>
      <c r="DM11" s="610"/>
      <c r="DN11" s="610"/>
      <c r="DO11" s="610"/>
      <c r="DP11" s="611"/>
      <c r="DQ11" s="615">
        <v>1865777</v>
      </c>
      <c r="DR11" s="610"/>
      <c r="DS11" s="610"/>
      <c r="DT11" s="610"/>
      <c r="DU11" s="610"/>
      <c r="DV11" s="610"/>
      <c r="DW11" s="610"/>
      <c r="DX11" s="610"/>
      <c r="DY11" s="610"/>
      <c r="DZ11" s="610"/>
      <c r="EA11" s="610"/>
      <c r="EB11" s="610"/>
      <c r="EC11" s="648"/>
    </row>
    <row r="12" spans="2:143" ht="11.25" customHeight="1" x14ac:dyDescent="0.15">
      <c r="B12" s="606" t="s">
        <v>246</v>
      </c>
      <c r="C12" s="607"/>
      <c r="D12" s="607"/>
      <c r="E12" s="607"/>
      <c r="F12" s="607"/>
      <c r="G12" s="607"/>
      <c r="H12" s="607"/>
      <c r="I12" s="607"/>
      <c r="J12" s="607"/>
      <c r="K12" s="607"/>
      <c r="L12" s="607"/>
      <c r="M12" s="607"/>
      <c r="N12" s="607"/>
      <c r="O12" s="607"/>
      <c r="P12" s="607"/>
      <c r="Q12" s="608"/>
      <c r="R12" s="609">
        <v>7575</v>
      </c>
      <c r="S12" s="610"/>
      <c r="T12" s="610"/>
      <c r="U12" s="610"/>
      <c r="V12" s="610"/>
      <c r="W12" s="610"/>
      <c r="X12" s="610"/>
      <c r="Y12" s="611"/>
      <c r="Z12" s="635">
        <v>0</v>
      </c>
      <c r="AA12" s="635"/>
      <c r="AB12" s="635"/>
      <c r="AC12" s="635"/>
      <c r="AD12" s="636">
        <v>7575</v>
      </c>
      <c r="AE12" s="636"/>
      <c r="AF12" s="636"/>
      <c r="AG12" s="636"/>
      <c r="AH12" s="636"/>
      <c r="AI12" s="636"/>
      <c r="AJ12" s="636"/>
      <c r="AK12" s="636"/>
      <c r="AL12" s="612">
        <v>0</v>
      </c>
      <c r="AM12" s="613"/>
      <c r="AN12" s="613"/>
      <c r="AO12" s="637"/>
      <c r="AP12" s="606" t="s">
        <v>247</v>
      </c>
      <c r="AQ12" s="607"/>
      <c r="AR12" s="607"/>
      <c r="AS12" s="607"/>
      <c r="AT12" s="607"/>
      <c r="AU12" s="607"/>
      <c r="AV12" s="607"/>
      <c r="AW12" s="607"/>
      <c r="AX12" s="607"/>
      <c r="AY12" s="607"/>
      <c r="AZ12" s="607"/>
      <c r="BA12" s="607"/>
      <c r="BB12" s="607"/>
      <c r="BC12" s="607"/>
      <c r="BD12" s="607"/>
      <c r="BE12" s="607"/>
      <c r="BF12" s="608"/>
      <c r="BG12" s="609">
        <v>8164557</v>
      </c>
      <c r="BH12" s="610"/>
      <c r="BI12" s="610"/>
      <c r="BJ12" s="610"/>
      <c r="BK12" s="610"/>
      <c r="BL12" s="610"/>
      <c r="BM12" s="610"/>
      <c r="BN12" s="611"/>
      <c r="BO12" s="635">
        <v>52.9</v>
      </c>
      <c r="BP12" s="635"/>
      <c r="BQ12" s="635"/>
      <c r="BR12" s="635"/>
      <c r="BS12" s="636">
        <v>1052632</v>
      </c>
      <c r="BT12" s="636"/>
      <c r="BU12" s="636"/>
      <c r="BV12" s="636"/>
      <c r="BW12" s="636"/>
      <c r="BX12" s="636"/>
      <c r="BY12" s="636"/>
      <c r="BZ12" s="636"/>
      <c r="CA12" s="636"/>
      <c r="CB12" s="681"/>
      <c r="CD12" s="606" t="s">
        <v>248</v>
      </c>
      <c r="CE12" s="607"/>
      <c r="CF12" s="607"/>
      <c r="CG12" s="607"/>
      <c r="CH12" s="607"/>
      <c r="CI12" s="607"/>
      <c r="CJ12" s="607"/>
      <c r="CK12" s="607"/>
      <c r="CL12" s="607"/>
      <c r="CM12" s="607"/>
      <c r="CN12" s="607"/>
      <c r="CO12" s="607"/>
      <c r="CP12" s="607"/>
      <c r="CQ12" s="608"/>
      <c r="CR12" s="609">
        <v>2664620</v>
      </c>
      <c r="CS12" s="610"/>
      <c r="CT12" s="610"/>
      <c r="CU12" s="610"/>
      <c r="CV12" s="610"/>
      <c r="CW12" s="610"/>
      <c r="CX12" s="610"/>
      <c r="CY12" s="611"/>
      <c r="CZ12" s="635">
        <v>3.2</v>
      </c>
      <c r="DA12" s="635"/>
      <c r="DB12" s="635"/>
      <c r="DC12" s="635"/>
      <c r="DD12" s="615">
        <v>114077</v>
      </c>
      <c r="DE12" s="610"/>
      <c r="DF12" s="610"/>
      <c r="DG12" s="610"/>
      <c r="DH12" s="610"/>
      <c r="DI12" s="610"/>
      <c r="DJ12" s="610"/>
      <c r="DK12" s="610"/>
      <c r="DL12" s="610"/>
      <c r="DM12" s="610"/>
      <c r="DN12" s="610"/>
      <c r="DO12" s="610"/>
      <c r="DP12" s="611"/>
      <c r="DQ12" s="615">
        <v>1529496</v>
      </c>
      <c r="DR12" s="610"/>
      <c r="DS12" s="610"/>
      <c r="DT12" s="610"/>
      <c r="DU12" s="610"/>
      <c r="DV12" s="610"/>
      <c r="DW12" s="610"/>
      <c r="DX12" s="610"/>
      <c r="DY12" s="610"/>
      <c r="DZ12" s="610"/>
      <c r="EA12" s="610"/>
      <c r="EB12" s="610"/>
      <c r="EC12" s="648"/>
    </row>
    <row r="13" spans="2:143" ht="11.25" customHeight="1" x14ac:dyDescent="0.15">
      <c r="B13" s="606" t="s">
        <v>249</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250</v>
      </c>
      <c r="AQ13" s="607"/>
      <c r="AR13" s="607"/>
      <c r="AS13" s="607"/>
      <c r="AT13" s="607"/>
      <c r="AU13" s="607"/>
      <c r="AV13" s="607"/>
      <c r="AW13" s="607"/>
      <c r="AX13" s="607"/>
      <c r="AY13" s="607"/>
      <c r="AZ13" s="607"/>
      <c r="BA13" s="607"/>
      <c r="BB13" s="607"/>
      <c r="BC13" s="607"/>
      <c r="BD13" s="607"/>
      <c r="BE13" s="607"/>
      <c r="BF13" s="608"/>
      <c r="BG13" s="609">
        <v>8119174</v>
      </c>
      <c r="BH13" s="610"/>
      <c r="BI13" s="610"/>
      <c r="BJ13" s="610"/>
      <c r="BK13" s="610"/>
      <c r="BL13" s="610"/>
      <c r="BM13" s="610"/>
      <c r="BN13" s="611"/>
      <c r="BO13" s="635">
        <v>52.6</v>
      </c>
      <c r="BP13" s="635"/>
      <c r="BQ13" s="635"/>
      <c r="BR13" s="635"/>
      <c r="BS13" s="636">
        <v>1052632</v>
      </c>
      <c r="BT13" s="636"/>
      <c r="BU13" s="636"/>
      <c r="BV13" s="636"/>
      <c r="BW13" s="636"/>
      <c r="BX13" s="636"/>
      <c r="BY13" s="636"/>
      <c r="BZ13" s="636"/>
      <c r="CA13" s="636"/>
      <c r="CB13" s="681"/>
      <c r="CD13" s="606" t="s">
        <v>251</v>
      </c>
      <c r="CE13" s="607"/>
      <c r="CF13" s="607"/>
      <c r="CG13" s="607"/>
      <c r="CH13" s="607"/>
      <c r="CI13" s="607"/>
      <c r="CJ13" s="607"/>
      <c r="CK13" s="607"/>
      <c r="CL13" s="607"/>
      <c r="CM13" s="607"/>
      <c r="CN13" s="607"/>
      <c r="CO13" s="607"/>
      <c r="CP13" s="607"/>
      <c r="CQ13" s="608"/>
      <c r="CR13" s="609">
        <v>5302724</v>
      </c>
      <c r="CS13" s="610"/>
      <c r="CT13" s="610"/>
      <c r="CU13" s="610"/>
      <c r="CV13" s="610"/>
      <c r="CW13" s="610"/>
      <c r="CX13" s="610"/>
      <c r="CY13" s="611"/>
      <c r="CZ13" s="635">
        <v>6.4</v>
      </c>
      <c r="DA13" s="635"/>
      <c r="DB13" s="635"/>
      <c r="DC13" s="635"/>
      <c r="DD13" s="615">
        <v>2925556</v>
      </c>
      <c r="DE13" s="610"/>
      <c r="DF13" s="610"/>
      <c r="DG13" s="610"/>
      <c r="DH13" s="610"/>
      <c r="DI13" s="610"/>
      <c r="DJ13" s="610"/>
      <c r="DK13" s="610"/>
      <c r="DL13" s="610"/>
      <c r="DM13" s="610"/>
      <c r="DN13" s="610"/>
      <c r="DO13" s="610"/>
      <c r="DP13" s="611"/>
      <c r="DQ13" s="615">
        <v>2768277</v>
      </c>
      <c r="DR13" s="610"/>
      <c r="DS13" s="610"/>
      <c r="DT13" s="610"/>
      <c r="DU13" s="610"/>
      <c r="DV13" s="610"/>
      <c r="DW13" s="610"/>
      <c r="DX13" s="610"/>
      <c r="DY13" s="610"/>
      <c r="DZ13" s="610"/>
      <c r="EA13" s="610"/>
      <c r="EB13" s="610"/>
      <c r="EC13" s="648"/>
    </row>
    <row r="14" spans="2:143" ht="11.25" customHeight="1" x14ac:dyDescent="0.15">
      <c r="B14" s="606" t="s">
        <v>252</v>
      </c>
      <c r="C14" s="607"/>
      <c r="D14" s="607"/>
      <c r="E14" s="607"/>
      <c r="F14" s="607"/>
      <c r="G14" s="607"/>
      <c r="H14" s="607"/>
      <c r="I14" s="607"/>
      <c r="J14" s="607"/>
      <c r="K14" s="607"/>
      <c r="L14" s="607"/>
      <c r="M14" s="607"/>
      <c r="N14" s="607"/>
      <c r="O14" s="607"/>
      <c r="P14" s="607"/>
      <c r="Q14" s="608"/>
      <c r="R14" s="609" t="s">
        <v>127</v>
      </c>
      <c r="S14" s="610"/>
      <c r="T14" s="610"/>
      <c r="U14" s="610"/>
      <c r="V14" s="610"/>
      <c r="W14" s="610"/>
      <c r="X14" s="610"/>
      <c r="Y14" s="611"/>
      <c r="Z14" s="635" t="s">
        <v>127</v>
      </c>
      <c r="AA14" s="635"/>
      <c r="AB14" s="635"/>
      <c r="AC14" s="635"/>
      <c r="AD14" s="636" t="s">
        <v>127</v>
      </c>
      <c r="AE14" s="636"/>
      <c r="AF14" s="636"/>
      <c r="AG14" s="636"/>
      <c r="AH14" s="636"/>
      <c r="AI14" s="636"/>
      <c r="AJ14" s="636"/>
      <c r="AK14" s="636"/>
      <c r="AL14" s="612" t="s">
        <v>127</v>
      </c>
      <c r="AM14" s="613"/>
      <c r="AN14" s="613"/>
      <c r="AO14" s="637"/>
      <c r="AP14" s="606" t="s">
        <v>253</v>
      </c>
      <c r="AQ14" s="607"/>
      <c r="AR14" s="607"/>
      <c r="AS14" s="607"/>
      <c r="AT14" s="607"/>
      <c r="AU14" s="607"/>
      <c r="AV14" s="607"/>
      <c r="AW14" s="607"/>
      <c r="AX14" s="607"/>
      <c r="AY14" s="607"/>
      <c r="AZ14" s="607"/>
      <c r="BA14" s="607"/>
      <c r="BB14" s="607"/>
      <c r="BC14" s="607"/>
      <c r="BD14" s="607"/>
      <c r="BE14" s="607"/>
      <c r="BF14" s="608"/>
      <c r="BG14" s="609">
        <v>462249</v>
      </c>
      <c r="BH14" s="610"/>
      <c r="BI14" s="610"/>
      <c r="BJ14" s="610"/>
      <c r="BK14" s="610"/>
      <c r="BL14" s="610"/>
      <c r="BM14" s="610"/>
      <c r="BN14" s="611"/>
      <c r="BO14" s="635">
        <v>3</v>
      </c>
      <c r="BP14" s="635"/>
      <c r="BQ14" s="635"/>
      <c r="BR14" s="635"/>
      <c r="BS14" s="636" t="s">
        <v>127</v>
      </c>
      <c r="BT14" s="636"/>
      <c r="BU14" s="636"/>
      <c r="BV14" s="636"/>
      <c r="BW14" s="636"/>
      <c r="BX14" s="636"/>
      <c r="BY14" s="636"/>
      <c r="BZ14" s="636"/>
      <c r="CA14" s="636"/>
      <c r="CB14" s="681"/>
      <c r="CD14" s="606" t="s">
        <v>254</v>
      </c>
      <c r="CE14" s="607"/>
      <c r="CF14" s="607"/>
      <c r="CG14" s="607"/>
      <c r="CH14" s="607"/>
      <c r="CI14" s="607"/>
      <c r="CJ14" s="607"/>
      <c r="CK14" s="607"/>
      <c r="CL14" s="607"/>
      <c r="CM14" s="607"/>
      <c r="CN14" s="607"/>
      <c r="CO14" s="607"/>
      <c r="CP14" s="607"/>
      <c r="CQ14" s="608"/>
      <c r="CR14" s="609">
        <v>2668702</v>
      </c>
      <c r="CS14" s="610"/>
      <c r="CT14" s="610"/>
      <c r="CU14" s="610"/>
      <c r="CV14" s="610"/>
      <c r="CW14" s="610"/>
      <c r="CX14" s="610"/>
      <c r="CY14" s="611"/>
      <c r="CZ14" s="635">
        <v>3.2</v>
      </c>
      <c r="DA14" s="635"/>
      <c r="DB14" s="635"/>
      <c r="DC14" s="635"/>
      <c r="DD14" s="615">
        <v>614162</v>
      </c>
      <c r="DE14" s="610"/>
      <c r="DF14" s="610"/>
      <c r="DG14" s="610"/>
      <c r="DH14" s="610"/>
      <c r="DI14" s="610"/>
      <c r="DJ14" s="610"/>
      <c r="DK14" s="610"/>
      <c r="DL14" s="610"/>
      <c r="DM14" s="610"/>
      <c r="DN14" s="610"/>
      <c r="DO14" s="610"/>
      <c r="DP14" s="611"/>
      <c r="DQ14" s="615">
        <v>2020564</v>
      </c>
      <c r="DR14" s="610"/>
      <c r="DS14" s="610"/>
      <c r="DT14" s="610"/>
      <c r="DU14" s="610"/>
      <c r="DV14" s="610"/>
      <c r="DW14" s="610"/>
      <c r="DX14" s="610"/>
      <c r="DY14" s="610"/>
      <c r="DZ14" s="610"/>
      <c r="EA14" s="610"/>
      <c r="EB14" s="610"/>
      <c r="EC14" s="648"/>
    </row>
    <row r="15" spans="2:143" ht="11.25" customHeight="1" x14ac:dyDescent="0.15">
      <c r="B15" s="606" t="s">
        <v>255</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256</v>
      </c>
      <c r="AQ15" s="607"/>
      <c r="AR15" s="607"/>
      <c r="AS15" s="607"/>
      <c r="AT15" s="607"/>
      <c r="AU15" s="607"/>
      <c r="AV15" s="607"/>
      <c r="AW15" s="607"/>
      <c r="AX15" s="607"/>
      <c r="AY15" s="607"/>
      <c r="AZ15" s="607"/>
      <c r="BA15" s="607"/>
      <c r="BB15" s="607"/>
      <c r="BC15" s="607"/>
      <c r="BD15" s="607"/>
      <c r="BE15" s="607"/>
      <c r="BF15" s="608"/>
      <c r="BG15" s="609">
        <v>874872</v>
      </c>
      <c r="BH15" s="610"/>
      <c r="BI15" s="610"/>
      <c r="BJ15" s="610"/>
      <c r="BK15" s="610"/>
      <c r="BL15" s="610"/>
      <c r="BM15" s="610"/>
      <c r="BN15" s="611"/>
      <c r="BO15" s="635">
        <v>5.7</v>
      </c>
      <c r="BP15" s="635"/>
      <c r="BQ15" s="635"/>
      <c r="BR15" s="635"/>
      <c r="BS15" s="636" t="s">
        <v>127</v>
      </c>
      <c r="BT15" s="636"/>
      <c r="BU15" s="636"/>
      <c r="BV15" s="636"/>
      <c r="BW15" s="636"/>
      <c r="BX15" s="636"/>
      <c r="BY15" s="636"/>
      <c r="BZ15" s="636"/>
      <c r="CA15" s="636"/>
      <c r="CB15" s="681"/>
      <c r="CD15" s="606" t="s">
        <v>257</v>
      </c>
      <c r="CE15" s="607"/>
      <c r="CF15" s="607"/>
      <c r="CG15" s="607"/>
      <c r="CH15" s="607"/>
      <c r="CI15" s="607"/>
      <c r="CJ15" s="607"/>
      <c r="CK15" s="607"/>
      <c r="CL15" s="607"/>
      <c r="CM15" s="607"/>
      <c r="CN15" s="607"/>
      <c r="CO15" s="607"/>
      <c r="CP15" s="607"/>
      <c r="CQ15" s="608"/>
      <c r="CR15" s="609">
        <v>4518469</v>
      </c>
      <c r="CS15" s="610"/>
      <c r="CT15" s="610"/>
      <c r="CU15" s="610"/>
      <c r="CV15" s="610"/>
      <c r="CW15" s="610"/>
      <c r="CX15" s="610"/>
      <c r="CY15" s="611"/>
      <c r="CZ15" s="635">
        <v>5.5</v>
      </c>
      <c r="DA15" s="635"/>
      <c r="DB15" s="635"/>
      <c r="DC15" s="635"/>
      <c r="DD15" s="615">
        <v>923192</v>
      </c>
      <c r="DE15" s="610"/>
      <c r="DF15" s="610"/>
      <c r="DG15" s="610"/>
      <c r="DH15" s="610"/>
      <c r="DI15" s="610"/>
      <c r="DJ15" s="610"/>
      <c r="DK15" s="610"/>
      <c r="DL15" s="610"/>
      <c r="DM15" s="610"/>
      <c r="DN15" s="610"/>
      <c r="DO15" s="610"/>
      <c r="DP15" s="611"/>
      <c r="DQ15" s="615">
        <v>3402586</v>
      </c>
      <c r="DR15" s="610"/>
      <c r="DS15" s="610"/>
      <c r="DT15" s="610"/>
      <c r="DU15" s="610"/>
      <c r="DV15" s="610"/>
      <c r="DW15" s="610"/>
      <c r="DX15" s="610"/>
      <c r="DY15" s="610"/>
      <c r="DZ15" s="610"/>
      <c r="EA15" s="610"/>
      <c r="EB15" s="610"/>
      <c r="EC15" s="648"/>
    </row>
    <row r="16" spans="2:143" ht="11.25" customHeight="1" x14ac:dyDescent="0.15">
      <c r="B16" s="606" t="s">
        <v>258</v>
      </c>
      <c r="C16" s="607"/>
      <c r="D16" s="607"/>
      <c r="E16" s="607"/>
      <c r="F16" s="607"/>
      <c r="G16" s="607"/>
      <c r="H16" s="607"/>
      <c r="I16" s="607"/>
      <c r="J16" s="607"/>
      <c r="K16" s="607"/>
      <c r="L16" s="607"/>
      <c r="M16" s="607"/>
      <c r="N16" s="607"/>
      <c r="O16" s="607"/>
      <c r="P16" s="607"/>
      <c r="Q16" s="608"/>
      <c r="R16" s="609">
        <v>36316</v>
      </c>
      <c r="S16" s="610"/>
      <c r="T16" s="610"/>
      <c r="U16" s="610"/>
      <c r="V16" s="610"/>
      <c r="W16" s="610"/>
      <c r="X16" s="610"/>
      <c r="Y16" s="611"/>
      <c r="Z16" s="635">
        <v>0</v>
      </c>
      <c r="AA16" s="635"/>
      <c r="AB16" s="635"/>
      <c r="AC16" s="635"/>
      <c r="AD16" s="636">
        <v>36316</v>
      </c>
      <c r="AE16" s="636"/>
      <c r="AF16" s="636"/>
      <c r="AG16" s="636"/>
      <c r="AH16" s="636"/>
      <c r="AI16" s="636"/>
      <c r="AJ16" s="636"/>
      <c r="AK16" s="636"/>
      <c r="AL16" s="612">
        <v>0.1</v>
      </c>
      <c r="AM16" s="613"/>
      <c r="AN16" s="613"/>
      <c r="AO16" s="637"/>
      <c r="AP16" s="606" t="s">
        <v>259</v>
      </c>
      <c r="AQ16" s="607"/>
      <c r="AR16" s="607"/>
      <c r="AS16" s="607"/>
      <c r="AT16" s="607"/>
      <c r="AU16" s="607"/>
      <c r="AV16" s="607"/>
      <c r="AW16" s="607"/>
      <c r="AX16" s="607"/>
      <c r="AY16" s="607"/>
      <c r="AZ16" s="607"/>
      <c r="BA16" s="607"/>
      <c r="BB16" s="607"/>
      <c r="BC16" s="607"/>
      <c r="BD16" s="607"/>
      <c r="BE16" s="607"/>
      <c r="BF16" s="608"/>
      <c r="BG16" s="609" t="s">
        <v>127</v>
      </c>
      <c r="BH16" s="610"/>
      <c r="BI16" s="610"/>
      <c r="BJ16" s="610"/>
      <c r="BK16" s="610"/>
      <c r="BL16" s="610"/>
      <c r="BM16" s="610"/>
      <c r="BN16" s="611"/>
      <c r="BO16" s="635" t="s">
        <v>127</v>
      </c>
      <c r="BP16" s="635"/>
      <c r="BQ16" s="635"/>
      <c r="BR16" s="635"/>
      <c r="BS16" s="636" t="s">
        <v>127</v>
      </c>
      <c r="BT16" s="636"/>
      <c r="BU16" s="636"/>
      <c r="BV16" s="636"/>
      <c r="BW16" s="636"/>
      <c r="BX16" s="636"/>
      <c r="BY16" s="636"/>
      <c r="BZ16" s="636"/>
      <c r="CA16" s="636"/>
      <c r="CB16" s="681"/>
      <c r="CD16" s="606" t="s">
        <v>260</v>
      </c>
      <c r="CE16" s="607"/>
      <c r="CF16" s="607"/>
      <c r="CG16" s="607"/>
      <c r="CH16" s="607"/>
      <c r="CI16" s="607"/>
      <c r="CJ16" s="607"/>
      <c r="CK16" s="607"/>
      <c r="CL16" s="607"/>
      <c r="CM16" s="607"/>
      <c r="CN16" s="607"/>
      <c r="CO16" s="607"/>
      <c r="CP16" s="607"/>
      <c r="CQ16" s="608"/>
      <c r="CR16" s="609">
        <v>11713495</v>
      </c>
      <c r="CS16" s="610"/>
      <c r="CT16" s="610"/>
      <c r="CU16" s="610"/>
      <c r="CV16" s="610"/>
      <c r="CW16" s="610"/>
      <c r="CX16" s="610"/>
      <c r="CY16" s="611"/>
      <c r="CZ16" s="635">
        <v>14.2</v>
      </c>
      <c r="DA16" s="635"/>
      <c r="DB16" s="635"/>
      <c r="DC16" s="635"/>
      <c r="DD16" s="615" t="s">
        <v>127</v>
      </c>
      <c r="DE16" s="610"/>
      <c r="DF16" s="610"/>
      <c r="DG16" s="610"/>
      <c r="DH16" s="610"/>
      <c r="DI16" s="610"/>
      <c r="DJ16" s="610"/>
      <c r="DK16" s="610"/>
      <c r="DL16" s="610"/>
      <c r="DM16" s="610"/>
      <c r="DN16" s="610"/>
      <c r="DO16" s="610"/>
      <c r="DP16" s="611"/>
      <c r="DQ16" s="615">
        <v>525334</v>
      </c>
      <c r="DR16" s="610"/>
      <c r="DS16" s="610"/>
      <c r="DT16" s="610"/>
      <c r="DU16" s="610"/>
      <c r="DV16" s="610"/>
      <c r="DW16" s="610"/>
      <c r="DX16" s="610"/>
      <c r="DY16" s="610"/>
      <c r="DZ16" s="610"/>
      <c r="EA16" s="610"/>
      <c r="EB16" s="610"/>
      <c r="EC16" s="648"/>
    </row>
    <row r="17" spans="2:133" ht="11.25" customHeight="1" x14ac:dyDescent="0.15">
      <c r="B17" s="606" t="s">
        <v>261</v>
      </c>
      <c r="C17" s="607"/>
      <c r="D17" s="607"/>
      <c r="E17" s="607"/>
      <c r="F17" s="607"/>
      <c r="G17" s="607"/>
      <c r="H17" s="607"/>
      <c r="I17" s="607"/>
      <c r="J17" s="607"/>
      <c r="K17" s="607"/>
      <c r="L17" s="607"/>
      <c r="M17" s="607"/>
      <c r="N17" s="607"/>
      <c r="O17" s="607"/>
      <c r="P17" s="607"/>
      <c r="Q17" s="608"/>
      <c r="R17" s="609">
        <v>169089</v>
      </c>
      <c r="S17" s="610"/>
      <c r="T17" s="610"/>
      <c r="U17" s="610"/>
      <c r="V17" s="610"/>
      <c r="W17" s="610"/>
      <c r="X17" s="610"/>
      <c r="Y17" s="611"/>
      <c r="Z17" s="635">
        <v>0.2</v>
      </c>
      <c r="AA17" s="635"/>
      <c r="AB17" s="635"/>
      <c r="AC17" s="635"/>
      <c r="AD17" s="636">
        <v>169089</v>
      </c>
      <c r="AE17" s="636"/>
      <c r="AF17" s="636"/>
      <c r="AG17" s="636"/>
      <c r="AH17" s="636"/>
      <c r="AI17" s="636"/>
      <c r="AJ17" s="636"/>
      <c r="AK17" s="636"/>
      <c r="AL17" s="612">
        <v>0.5</v>
      </c>
      <c r="AM17" s="613"/>
      <c r="AN17" s="613"/>
      <c r="AO17" s="637"/>
      <c r="AP17" s="606" t="s">
        <v>262</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1"/>
      <c r="CD17" s="606" t="s">
        <v>263</v>
      </c>
      <c r="CE17" s="607"/>
      <c r="CF17" s="607"/>
      <c r="CG17" s="607"/>
      <c r="CH17" s="607"/>
      <c r="CI17" s="607"/>
      <c r="CJ17" s="607"/>
      <c r="CK17" s="607"/>
      <c r="CL17" s="607"/>
      <c r="CM17" s="607"/>
      <c r="CN17" s="607"/>
      <c r="CO17" s="607"/>
      <c r="CP17" s="607"/>
      <c r="CQ17" s="608"/>
      <c r="CR17" s="609">
        <v>6348997</v>
      </c>
      <c r="CS17" s="610"/>
      <c r="CT17" s="610"/>
      <c r="CU17" s="610"/>
      <c r="CV17" s="610"/>
      <c r="CW17" s="610"/>
      <c r="CX17" s="610"/>
      <c r="CY17" s="611"/>
      <c r="CZ17" s="635">
        <v>7.7</v>
      </c>
      <c r="DA17" s="635"/>
      <c r="DB17" s="635"/>
      <c r="DC17" s="635"/>
      <c r="DD17" s="615" t="s">
        <v>127</v>
      </c>
      <c r="DE17" s="610"/>
      <c r="DF17" s="610"/>
      <c r="DG17" s="610"/>
      <c r="DH17" s="610"/>
      <c r="DI17" s="610"/>
      <c r="DJ17" s="610"/>
      <c r="DK17" s="610"/>
      <c r="DL17" s="610"/>
      <c r="DM17" s="610"/>
      <c r="DN17" s="610"/>
      <c r="DO17" s="610"/>
      <c r="DP17" s="611"/>
      <c r="DQ17" s="615">
        <v>6242366</v>
      </c>
      <c r="DR17" s="610"/>
      <c r="DS17" s="610"/>
      <c r="DT17" s="610"/>
      <c r="DU17" s="610"/>
      <c r="DV17" s="610"/>
      <c r="DW17" s="610"/>
      <c r="DX17" s="610"/>
      <c r="DY17" s="610"/>
      <c r="DZ17" s="610"/>
      <c r="EA17" s="610"/>
      <c r="EB17" s="610"/>
      <c r="EC17" s="648"/>
    </row>
    <row r="18" spans="2:133" ht="11.25" customHeight="1" x14ac:dyDescent="0.15">
      <c r="B18" s="606" t="s">
        <v>264</v>
      </c>
      <c r="C18" s="607"/>
      <c r="D18" s="607"/>
      <c r="E18" s="607"/>
      <c r="F18" s="607"/>
      <c r="G18" s="607"/>
      <c r="H18" s="607"/>
      <c r="I18" s="607"/>
      <c r="J18" s="607"/>
      <c r="K18" s="607"/>
      <c r="L18" s="607"/>
      <c r="M18" s="607"/>
      <c r="N18" s="607"/>
      <c r="O18" s="607"/>
      <c r="P18" s="607"/>
      <c r="Q18" s="608"/>
      <c r="R18" s="609">
        <v>290744</v>
      </c>
      <c r="S18" s="610"/>
      <c r="T18" s="610"/>
      <c r="U18" s="610"/>
      <c r="V18" s="610"/>
      <c r="W18" s="610"/>
      <c r="X18" s="610"/>
      <c r="Y18" s="611"/>
      <c r="Z18" s="635">
        <v>0.3</v>
      </c>
      <c r="AA18" s="635"/>
      <c r="AB18" s="635"/>
      <c r="AC18" s="635"/>
      <c r="AD18" s="636">
        <v>290744</v>
      </c>
      <c r="AE18" s="636"/>
      <c r="AF18" s="636"/>
      <c r="AG18" s="636"/>
      <c r="AH18" s="636"/>
      <c r="AI18" s="636"/>
      <c r="AJ18" s="636"/>
      <c r="AK18" s="636"/>
      <c r="AL18" s="612">
        <v>0.80000001192092896</v>
      </c>
      <c r="AM18" s="613"/>
      <c r="AN18" s="613"/>
      <c r="AO18" s="637"/>
      <c r="AP18" s="606" t="s">
        <v>265</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1"/>
      <c r="CD18" s="606" t="s">
        <v>266</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8"/>
    </row>
    <row r="19" spans="2:133" ht="11.25" customHeight="1" x14ac:dyDescent="0.15">
      <c r="B19" s="606" t="s">
        <v>267</v>
      </c>
      <c r="C19" s="607"/>
      <c r="D19" s="607"/>
      <c r="E19" s="607"/>
      <c r="F19" s="607"/>
      <c r="G19" s="607"/>
      <c r="H19" s="607"/>
      <c r="I19" s="607"/>
      <c r="J19" s="607"/>
      <c r="K19" s="607"/>
      <c r="L19" s="607"/>
      <c r="M19" s="607"/>
      <c r="N19" s="607"/>
      <c r="O19" s="607"/>
      <c r="P19" s="607"/>
      <c r="Q19" s="608"/>
      <c r="R19" s="609">
        <v>85236</v>
      </c>
      <c r="S19" s="610"/>
      <c r="T19" s="610"/>
      <c r="U19" s="610"/>
      <c r="V19" s="610"/>
      <c r="W19" s="610"/>
      <c r="X19" s="610"/>
      <c r="Y19" s="611"/>
      <c r="Z19" s="635">
        <v>0.1</v>
      </c>
      <c r="AA19" s="635"/>
      <c r="AB19" s="635"/>
      <c r="AC19" s="635"/>
      <c r="AD19" s="636">
        <v>85236</v>
      </c>
      <c r="AE19" s="636"/>
      <c r="AF19" s="636"/>
      <c r="AG19" s="636"/>
      <c r="AH19" s="636"/>
      <c r="AI19" s="636"/>
      <c r="AJ19" s="636"/>
      <c r="AK19" s="636"/>
      <c r="AL19" s="612">
        <v>0.2</v>
      </c>
      <c r="AM19" s="613"/>
      <c r="AN19" s="613"/>
      <c r="AO19" s="637"/>
      <c r="AP19" s="606" t="s">
        <v>268</v>
      </c>
      <c r="AQ19" s="607"/>
      <c r="AR19" s="607"/>
      <c r="AS19" s="607"/>
      <c r="AT19" s="607"/>
      <c r="AU19" s="607"/>
      <c r="AV19" s="607"/>
      <c r="AW19" s="607"/>
      <c r="AX19" s="607"/>
      <c r="AY19" s="607"/>
      <c r="AZ19" s="607"/>
      <c r="BA19" s="607"/>
      <c r="BB19" s="607"/>
      <c r="BC19" s="607"/>
      <c r="BD19" s="607"/>
      <c r="BE19" s="607"/>
      <c r="BF19" s="608"/>
      <c r="BG19" s="609">
        <v>8862</v>
      </c>
      <c r="BH19" s="610"/>
      <c r="BI19" s="610"/>
      <c r="BJ19" s="610"/>
      <c r="BK19" s="610"/>
      <c r="BL19" s="610"/>
      <c r="BM19" s="610"/>
      <c r="BN19" s="611"/>
      <c r="BO19" s="635">
        <v>0.1</v>
      </c>
      <c r="BP19" s="635"/>
      <c r="BQ19" s="635"/>
      <c r="BR19" s="635"/>
      <c r="BS19" s="636" t="s">
        <v>127</v>
      </c>
      <c r="BT19" s="636"/>
      <c r="BU19" s="636"/>
      <c r="BV19" s="636"/>
      <c r="BW19" s="636"/>
      <c r="BX19" s="636"/>
      <c r="BY19" s="636"/>
      <c r="BZ19" s="636"/>
      <c r="CA19" s="636"/>
      <c r="CB19" s="681"/>
      <c r="CD19" s="606" t="s">
        <v>269</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8"/>
    </row>
    <row r="20" spans="2:133" ht="11.25" customHeight="1" x14ac:dyDescent="0.15">
      <c r="B20" s="606" t="s">
        <v>270</v>
      </c>
      <c r="C20" s="607"/>
      <c r="D20" s="607"/>
      <c r="E20" s="607"/>
      <c r="F20" s="607"/>
      <c r="G20" s="607"/>
      <c r="H20" s="607"/>
      <c r="I20" s="607"/>
      <c r="J20" s="607"/>
      <c r="K20" s="607"/>
      <c r="L20" s="607"/>
      <c r="M20" s="607"/>
      <c r="N20" s="607"/>
      <c r="O20" s="607"/>
      <c r="P20" s="607"/>
      <c r="Q20" s="608"/>
      <c r="R20" s="609">
        <v>11561</v>
      </c>
      <c r="S20" s="610"/>
      <c r="T20" s="610"/>
      <c r="U20" s="610"/>
      <c r="V20" s="610"/>
      <c r="W20" s="610"/>
      <c r="X20" s="610"/>
      <c r="Y20" s="611"/>
      <c r="Z20" s="635">
        <v>0</v>
      </c>
      <c r="AA20" s="635"/>
      <c r="AB20" s="635"/>
      <c r="AC20" s="635"/>
      <c r="AD20" s="636">
        <v>11561</v>
      </c>
      <c r="AE20" s="636"/>
      <c r="AF20" s="636"/>
      <c r="AG20" s="636"/>
      <c r="AH20" s="636"/>
      <c r="AI20" s="636"/>
      <c r="AJ20" s="636"/>
      <c r="AK20" s="636"/>
      <c r="AL20" s="612">
        <v>0</v>
      </c>
      <c r="AM20" s="613"/>
      <c r="AN20" s="613"/>
      <c r="AO20" s="637"/>
      <c r="AP20" s="606" t="s">
        <v>271</v>
      </c>
      <c r="AQ20" s="607"/>
      <c r="AR20" s="607"/>
      <c r="AS20" s="607"/>
      <c r="AT20" s="607"/>
      <c r="AU20" s="607"/>
      <c r="AV20" s="607"/>
      <c r="AW20" s="607"/>
      <c r="AX20" s="607"/>
      <c r="AY20" s="607"/>
      <c r="AZ20" s="607"/>
      <c r="BA20" s="607"/>
      <c r="BB20" s="607"/>
      <c r="BC20" s="607"/>
      <c r="BD20" s="607"/>
      <c r="BE20" s="607"/>
      <c r="BF20" s="608"/>
      <c r="BG20" s="609">
        <v>8862</v>
      </c>
      <c r="BH20" s="610"/>
      <c r="BI20" s="610"/>
      <c r="BJ20" s="610"/>
      <c r="BK20" s="610"/>
      <c r="BL20" s="610"/>
      <c r="BM20" s="610"/>
      <c r="BN20" s="611"/>
      <c r="BO20" s="635">
        <v>0.1</v>
      </c>
      <c r="BP20" s="635"/>
      <c r="BQ20" s="635"/>
      <c r="BR20" s="635"/>
      <c r="BS20" s="636" t="s">
        <v>127</v>
      </c>
      <c r="BT20" s="636"/>
      <c r="BU20" s="636"/>
      <c r="BV20" s="636"/>
      <c r="BW20" s="636"/>
      <c r="BX20" s="636"/>
      <c r="BY20" s="636"/>
      <c r="BZ20" s="636"/>
      <c r="CA20" s="636"/>
      <c r="CB20" s="681"/>
      <c r="CD20" s="606" t="s">
        <v>272</v>
      </c>
      <c r="CE20" s="607"/>
      <c r="CF20" s="607"/>
      <c r="CG20" s="607"/>
      <c r="CH20" s="607"/>
      <c r="CI20" s="607"/>
      <c r="CJ20" s="607"/>
      <c r="CK20" s="607"/>
      <c r="CL20" s="607"/>
      <c r="CM20" s="607"/>
      <c r="CN20" s="607"/>
      <c r="CO20" s="607"/>
      <c r="CP20" s="607"/>
      <c r="CQ20" s="608"/>
      <c r="CR20" s="609">
        <v>82346251</v>
      </c>
      <c r="CS20" s="610"/>
      <c r="CT20" s="610"/>
      <c r="CU20" s="610"/>
      <c r="CV20" s="610"/>
      <c r="CW20" s="610"/>
      <c r="CX20" s="610"/>
      <c r="CY20" s="611"/>
      <c r="CZ20" s="635">
        <v>100</v>
      </c>
      <c r="DA20" s="635"/>
      <c r="DB20" s="635"/>
      <c r="DC20" s="635"/>
      <c r="DD20" s="615">
        <v>7210093</v>
      </c>
      <c r="DE20" s="610"/>
      <c r="DF20" s="610"/>
      <c r="DG20" s="610"/>
      <c r="DH20" s="610"/>
      <c r="DI20" s="610"/>
      <c r="DJ20" s="610"/>
      <c r="DK20" s="610"/>
      <c r="DL20" s="610"/>
      <c r="DM20" s="610"/>
      <c r="DN20" s="610"/>
      <c r="DO20" s="610"/>
      <c r="DP20" s="611"/>
      <c r="DQ20" s="615">
        <v>39113596</v>
      </c>
      <c r="DR20" s="610"/>
      <c r="DS20" s="610"/>
      <c r="DT20" s="610"/>
      <c r="DU20" s="610"/>
      <c r="DV20" s="610"/>
      <c r="DW20" s="610"/>
      <c r="DX20" s="610"/>
      <c r="DY20" s="610"/>
      <c r="DZ20" s="610"/>
      <c r="EA20" s="610"/>
      <c r="EB20" s="610"/>
      <c r="EC20" s="648"/>
    </row>
    <row r="21" spans="2:133" ht="11.25" customHeight="1" x14ac:dyDescent="0.15">
      <c r="B21" s="606" t="s">
        <v>273</v>
      </c>
      <c r="C21" s="607"/>
      <c r="D21" s="607"/>
      <c r="E21" s="607"/>
      <c r="F21" s="607"/>
      <c r="G21" s="607"/>
      <c r="H21" s="607"/>
      <c r="I21" s="607"/>
      <c r="J21" s="607"/>
      <c r="K21" s="607"/>
      <c r="L21" s="607"/>
      <c r="M21" s="607"/>
      <c r="N21" s="607"/>
      <c r="O21" s="607"/>
      <c r="P21" s="607"/>
      <c r="Q21" s="608"/>
      <c r="R21" s="609">
        <v>6559</v>
      </c>
      <c r="S21" s="610"/>
      <c r="T21" s="610"/>
      <c r="U21" s="610"/>
      <c r="V21" s="610"/>
      <c r="W21" s="610"/>
      <c r="X21" s="610"/>
      <c r="Y21" s="611"/>
      <c r="Z21" s="635">
        <v>0</v>
      </c>
      <c r="AA21" s="635"/>
      <c r="AB21" s="635"/>
      <c r="AC21" s="635"/>
      <c r="AD21" s="636">
        <v>6559</v>
      </c>
      <c r="AE21" s="636"/>
      <c r="AF21" s="636"/>
      <c r="AG21" s="636"/>
      <c r="AH21" s="636"/>
      <c r="AI21" s="636"/>
      <c r="AJ21" s="636"/>
      <c r="AK21" s="636"/>
      <c r="AL21" s="612">
        <v>0</v>
      </c>
      <c r="AM21" s="613"/>
      <c r="AN21" s="613"/>
      <c r="AO21" s="637"/>
      <c r="AP21" s="606" t="s">
        <v>274</v>
      </c>
      <c r="AQ21" s="682"/>
      <c r="AR21" s="682"/>
      <c r="AS21" s="682"/>
      <c r="AT21" s="682"/>
      <c r="AU21" s="682"/>
      <c r="AV21" s="682"/>
      <c r="AW21" s="682"/>
      <c r="AX21" s="682"/>
      <c r="AY21" s="682"/>
      <c r="AZ21" s="682"/>
      <c r="BA21" s="682"/>
      <c r="BB21" s="682"/>
      <c r="BC21" s="682"/>
      <c r="BD21" s="682"/>
      <c r="BE21" s="682"/>
      <c r="BF21" s="683"/>
      <c r="BG21" s="609">
        <v>8862</v>
      </c>
      <c r="BH21" s="610"/>
      <c r="BI21" s="610"/>
      <c r="BJ21" s="610"/>
      <c r="BK21" s="610"/>
      <c r="BL21" s="610"/>
      <c r="BM21" s="610"/>
      <c r="BN21" s="611"/>
      <c r="BO21" s="635">
        <v>0.1</v>
      </c>
      <c r="BP21" s="635"/>
      <c r="BQ21" s="635"/>
      <c r="BR21" s="635"/>
      <c r="BS21" s="636" t="s">
        <v>127</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15">
      <c r="B22" s="666" t="s">
        <v>275</v>
      </c>
      <c r="C22" s="667"/>
      <c r="D22" s="667"/>
      <c r="E22" s="667"/>
      <c r="F22" s="667"/>
      <c r="G22" s="667"/>
      <c r="H22" s="667"/>
      <c r="I22" s="667"/>
      <c r="J22" s="667"/>
      <c r="K22" s="667"/>
      <c r="L22" s="667"/>
      <c r="M22" s="667"/>
      <c r="N22" s="667"/>
      <c r="O22" s="667"/>
      <c r="P22" s="667"/>
      <c r="Q22" s="668"/>
      <c r="R22" s="609">
        <v>187388</v>
      </c>
      <c r="S22" s="610"/>
      <c r="T22" s="610"/>
      <c r="U22" s="610"/>
      <c r="V22" s="610"/>
      <c r="W22" s="610"/>
      <c r="X22" s="610"/>
      <c r="Y22" s="611"/>
      <c r="Z22" s="635">
        <v>0.2</v>
      </c>
      <c r="AA22" s="635"/>
      <c r="AB22" s="635"/>
      <c r="AC22" s="635"/>
      <c r="AD22" s="636">
        <v>187388</v>
      </c>
      <c r="AE22" s="636"/>
      <c r="AF22" s="636"/>
      <c r="AG22" s="636"/>
      <c r="AH22" s="636"/>
      <c r="AI22" s="636"/>
      <c r="AJ22" s="636"/>
      <c r="AK22" s="636"/>
      <c r="AL22" s="612">
        <v>0.5</v>
      </c>
      <c r="AM22" s="613"/>
      <c r="AN22" s="613"/>
      <c r="AO22" s="637"/>
      <c r="AP22" s="606" t="s">
        <v>276</v>
      </c>
      <c r="AQ22" s="682"/>
      <c r="AR22" s="682"/>
      <c r="AS22" s="682"/>
      <c r="AT22" s="682"/>
      <c r="AU22" s="682"/>
      <c r="AV22" s="682"/>
      <c r="AW22" s="682"/>
      <c r="AX22" s="682"/>
      <c r="AY22" s="682"/>
      <c r="AZ22" s="682"/>
      <c r="BA22" s="682"/>
      <c r="BB22" s="682"/>
      <c r="BC22" s="682"/>
      <c r="BD22" s="682"/>
      <c r="BE22" s="682"/>
      <c r="BF22" s="683"/>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1"/>
      <c r="CD22" s="662" t="s">
        <v>277</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278</v>
      </c>
      <c r="C23" s="607"/>
      <c r="D23" s="607"/>
      <c r="E23" s="607"/>
      <c r="F23" s="607"/>
      <c r="G23" s="607"/>
      <c r="H23" s="607"/>
      <c r="I23" s="607"/>
      <c r="J23" s="607"/>
      <c r="K23" s="607"/>
      <c r="L23" s="607"/>
      <c r="M23" s="607"/>
      <c r="N23" s="607"/>
      <c r="O23" s="607"/>
      <c r="P23" s="607"/>
      <c r="Q23" s="608"/>
      <c r="R23" s="609">
        <v>16824539</v>
      </c>
      <c r="S23" s="610"/>
      <c r="T23" s="610"/>
      <c r="U23" s="610"/>
      <c r="V23" s="610"/>
      <c r="W23" s="610"/>
      <c r="X23" s="610"/>
      <c r="Y23" s="611"/>
      <c r="Z23" s="635">
        <v>20</v>
      </c>
      <c r="AA23" s="635"/>
      <c r="AB23" s="635"/>
      <c r="AC23" s="635"/>
      <c r="AD23" s="636">
        <v>15013716</v>
      </c>
      <c r="AE23" s="636"/>
      <c r="AF23" s="636"/>
      <c r="AG23" s="636"/>
      <c r="AH23" s="636"/>
      <c r="AI23" s="636"/>
      <c r="AJ23" s="636"/>
      <c r="AK23" s="636"/>
      <c r="AL23" s="612">
        <v>43.3</v>
      </c>
      <c r="AM23" s="613"/>
      <c r="AN23" s="613"/>
      <c r="AO23" s="637"/>
      <c r="AP23" s="606" t="s">
        <v>279</v>
      </c>
      <c r="AQ23" s="682"/>
      <c r="AR23" s="682"/>
      <c r="AS23" s="682"/>
      <c r="AT23" s="682"/>
      <c r="AU23" s="682"/>
      <c r="AV23" s="682"/>
      <c r="AW23" s="682"/>
      <c r="AX23" s="682"/>
      <c r="AY23" s="682"/>
      <c r="AZ23" s="682"/>
      <c r="BA23" s="682"/>
      <c r="BB23" s="682"/>
      <c r="BC23" s="682"/>
      <c r="BD23" s="682"/>
      <c r="BE23" s="682"/>
      <c r="BF23" s="683"/>
      <c r="BG23" s="609" t="s">
        <v>127</v>
      </c>
      <c r="BH23" s="610"/>
      <c r="BI23" s="610"/>
      <c r="BJ23" s="610"/>
      <c r="BK23" s="610"/>
      <c r="BL23" s="610"/>
      <c r="BM23" s="610"/>
      <c r="BN23" s="611"/>
      <c r="BO23" s="635" t="s">
        <v>127</v>
      </c>
      <c r="BP23" s="635"/>
      <c r="BQ23" s="635"/>
      <c r="BR23" s="635"/>
      <c r="BS23" s="636" t="s">
        <v>127</v>
      </c>
      <c r="BT23" s="636"/>
      <c r="BU23" s="636"/>
      <c r="BV23" s="636"/>
      <c r="BW23" s="636"/>
      <c r="BX23" s="636"/>
      <c r="BY23" s="636"/>
      <c r="BZ23" s="636"/>
      <c r="CA23" s="636"/>
      <c r="CB23" s="681"/>
      <c r="CD23" s="662" t="s">
        <v>219</v>
      </c>
      <c r="CE23" s="663"/>
      <c r="CF23" s="663"/>
      <c r="CG23" s="663"/>
      <c r="CH23" s="663"/>
      <c r="CI23" s="663"/>
      <c r="CJ23" s="663"/>
      <c r="CK23" s="663"/>
      <c r="CL23" s="663"/>
      <c r="CM23" s="663"/>
      <c r="CN23" s="663"/>
      <c r="CO23" s="663"/>
      <c r="CP23" s="663"/>
      <c r="CQ23" s="664"/>
      <c r="CR23" s="662" t="s">
        <v>280</v>
      </c>
      <c r="CS23" s="663"/>
      <c r="CT23" s="663"/>
      <c r="CU23" s="663"/>
      <c r="CV23" s="663"/>
      <c r="CW23" s="663"/>
      <c r="CX23" s="663"/>
      <c r="CY23" s="664"/>
      <c r="CZ23" s="662" t="s">
        <v>281</v>
      </c>
      <c r="DA23" s="663"/>
      <c r="DB23" s="663"/>
      <c r="DC23" s="664"/>
      <c r="DD23" s="662" t="s">
        <v>282</v>
      </c>
      <c r="DE23" s="663"/>
      <c r="DF23" s="663"/>
      <c r="DG23" s="663"/>
      <c r="DH23" s="663"/>
      <c r="DI23" s="663"/>
      <c r="DJ23" s="663"/>
      <c r="DK23" s="664"/>
      <c r="DL23" s="689" t="s">
        <v>283</v>
      </c>
      <c r="DM23" s="690"/>
      <c r="DN23" s="690"/>
      <c r="DO23" s="690"/>
      <c r="DP23" s="690"/>
      <c r="DQ23" s="690"/>
      <c r="DR23" s="690"/>
      <c r="DS23" s="690"/>
      <c r="DT23" s="690"/>
      <c r="DU23" s="690"/>
      <c r="DV23" s="691"/>
      <c r="DW23" s="662" t="s">
        <v>284</v>
      </c>
      <c r="DX23" s="663"/>
      <c r="DY23" s="663"/>
      <c r="DZ23" s="663"/>
      <c r="EA23" s="663"/>
      <c r="EB23" s="663"/>
      <c r="EC23" s="664"/>
    </row>
    <row r="24" spans="2:133" ht="11.25" customHeight="1" x14ac:dyDescent="0.15">
      <c r="B24" s="606" t="s">
        <v>285</v>
      </c>
      <c r="C24" s="607"/>
      <c r="D24" s="607"/>
      <c r="E24" s="607"/>
      <c r="F24" s="607"/>
      <c r="G24" s="607"/>
      <c r="H24" s="607"/>
      <c r="I24" s="607"/>
      <c r="J24" s="607"/>
      <c r="K24" s="607"/>
      <c r="L24" s="607"/>
      <c r="M24" s="607"/>
      <c r="N24" s="607"/>
      <c r="O24" s="607"/>
      <c r="P24" s="607"/>
      <c r="Q24" s="608"/>
      <c r="R24" s="609">
        <v>15013716</v>
      </c>
      <c r="S24" s="610"/>
      <c r="T24" s="610"/>
      <c r="U24" s="610"/>
      <c r="V24" s="610"/>
      <c r="W24" s="610"/>
      <c r="X24" s="610"/>
      <c r="Y24" s="611"/>
      <c r="Z24" s="635">
        <v>17.899999999999999</v>
      </c>
      <c r="AA24" s="635"/>
      <c r="AB24" s="635"/>
      <c r="AC24" s="635"/>
      <c r="AD24" s="636">
        <v>15013716</v>
      </c>
      <c r="AE24" s="636"/>
      <c r="AF24" s="636"/>
      <c r="AG24" s="636"/>
      <c r="AH24" s="636"/>
      <c r="AI24" s="636"/>
      <c r="AJ24" s="636"/>
      <c r="AK24" s="636"/>
      <c r="AL24" s="612">
        <v>43.3</v>
      </c>
      <c r="AM24" s="613"/>
      <c r="AN24" s="613"/>
      <c r="AO24" s="637"/>
      <c r="AP24" s="606" t="s">
        <v>286</v>
      </c>
      <c r="AQ24" s="682"/>
      <c r="AR24" s="682"/>
      <c r="AS24" s="682"/>
      <c r="AT24" s="682"/>
      <c r="AU24" s="682"/>
      <c r="AV24" s="682"/>
      <c r="AW24" s="682"/>
      <c r="AX24" s="682"/>
      <c r="AY24" s="682"/>
      <c r="AZ24" s="682"/>
      <c r="BA24" s="682"/>
      <c r="BB24" s="682"/>
      <c r="BC24" s="682"/>
      <c r="BD24" s="682"/>
      <c r="BE24" s="682"/>
      <c r="BF24" s="683"/>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1"/>
      <c r="CD24" s="659" t="s">
        <v>287</v>
      </c>
      <c r="CE24" s="660"/>
      <c r="CF24" s="660"/>
      <c r="CG24" s="660"/>
      <c r="CH24" s="660"/>
      <c r="CI24" s="660"/>
      <c r="CJ24" s="660"/>
      <c r="CK24" s="660"/>
      <c r="CL24" s="660"/>
      <c r="CM24" s="660"/>
      <c r="CN24" s="660"/>
      <c r="CO24" s="660"/>
      <c r="CP24" s="660"/>
      <c r="CQ24" s="661"/>
      <c r="CR24" s="656">
        <v>34378791</v>
      </c>
      <c r="CS24" s="657"/>
      <c r="CT24" s="657"/>
      <c r="CU24" s="657"/>
      <c r="CV24" s="657"/>
      <c r="CW24" s="657"/>
      <c r="CX24" s="657"/>
      <c r="CY24" s="685"/>
      <c r="CZ24" s="686">
        <v>41.7</v>
      </c>
      <c r="DA24" s="672"/>
      <c r="DB24" s="672"/>
      <c r="DC24" s="688"/>
      <c r="DD24" s="684">
        <v>19550983</v>
      </c>
      <c r="DE24" s="657"/>
      <c r="DF24" s="657"/>
      <c r="DG24" s="657"/>
      <c r="DH24" s="657"/>
      <c r="DI24" s="657"/>
      <c r="DJ24" s="657"/>
      <c r="DK24" s="685"/>
      <c r="DL24" s="684">
        <v>19014778</v>
      </c>
      <c r="DM24" s="657"/>
      <c r="DN24" s="657"/>
      <c r="DO24" s="657"/>
      <c r="DP24" s="657"/>
      <c r="DQ24" s="657"/>
      <c r="DR24" s="657"/>
      <c r="DS24" s="657"/>
      <c r="DT24" s="657"/>
      <c r="DU24" s="657"/>
      <c r="DV24" s="685"/>
      <c r="DW24" s="686">
        <v>52.8</v>
      </c>
      <c r="DX24" s="672"/>
      <c r="DY24" s="672"/>
      <c r="DZ24" s="672"/>
      <c r="EA24" s="672"/>
      <c r="EB24" s="672"/>
      <c r="EC24" s="687"/>
    </row>
    <row r="25" spans="2:133" ht="11.25" customHeight="1" x14ac:dyDescent="0.15">
      <c r="B25" s="606" t="s">
        <v>288</v>
      </c>
      <c r="C25" s="607"/>
      <c r="D25" s="607"/>
      <c r="E25" s="607"/>
      <c r="F25" s="607"/>
      <c r="G25" s="607"/>
      <c r="H25" s="607"/>
      <c r="I25" s="607"/>
      <c r="J25" s="607"/>
      <c r="K25" s="607"/>
      <c r="L25" s="607"/>
      <c r="M25" s="607"/>
      <c r="N25" s="607"/>
      <c r="O25" s="607"/>
      <c r="P25" s="607"/>
      <c r="Q25" s="608"/>
      <c r="R25" s="609">
        <v>1810823</v>
      </c>
      <c r="S25" s="610"/>
      <c r="T25" s="610"/>
      <c r="U25" s="610"/>
      <c r="V25" s="610"/>
      <c r="W25" s="610"/>
      <c r="X25" s="610"/>
      <c r="Y25" s="611"/>
      <c r="Z25" s="635">
        <v>2.2000000000000002</v>
      </c>
      <c r="AA25" s="635"/>
      <c r="AB25" s="635"/>
      <c r="AC25" s="635"/>
      <c r="AD25" s="636" t="s">
        <v>127</v>
      </c>
      <c r="AE25" s="636"/>
      <c r="AF25" s="636"/>
      <c r="AG25" s="636"/>
      <c r="AH25" s="636"/>
      <c r="AI25" s="636"/>
      <c r="AJ25" s="636"/>
      <c r="AK25" s="636"/>
      <c r="AL25" s="612" t="s">
        <v>127</v>
      </c>
      <c r="AM25" s="613"/>
      <c r="AN25" s="613"/>
      <c r="AO25" s="637"/>
      <c r="AP25" s="606" t="s">
        <v>289</v>
      </c>
      <c r="AQ25" s="682"/>
      <c r="AR25" s="682"/>
      <c r="AS25" s="682"/>
      <c r="AT25" s="682"/>
      <c r="AU25" s="682"/>
      <c r="AV25" s="682"/>
      <c r="AW25" s="682"/>
      <c r="AX25" s="682"/>
      <c r="AY25" s="682"/>
      <c r="AZ25" s="682"/>
      <c r="BA25" s="682"/>
      <c r="BB25" s="682"/>
      <c r="BC25" s="682"/>
      <c r="BD25" s="682"/>
      <c r="BE25" s="682"/>
      <c r="BF25" s="683"/>
      <c r="BG25" s="609" t="s">
        <v>127</v>
      </c>
      <c r="BH25" s="610"/>
      <c r="BI25" s="610"/>
      <c r="BJ25" s="610"/>
      <c r="BK25" s="610"/>
      <c r="BL25" s="610"/>
      <c r="BM25" s="610"/>
      <c r="BN25" s="611"/>
      <c r="BO25" s="635" t="s">
        <v>127</v>
      </c>
      <c r="BP25" s="635"/>
      <c r="BQ25" s="635"/>
      <c r="BR25" s="635"/>
      <c r="BS25" s="636" t="s">
        <v>127</v>
      </c>
      <c r="BT25" s="636"/>
      <c r="BU25" s="636"/>
      <c r="BV25" s="636"/>
      <c r="BW25" s="636"/>
      <c r="BX25" s="636"/>
      <c r="BY25" s="636"/>
      <c r="BZ25" s="636"/>
      <c r="CA25" s="636"/>
      <c r="CB25" s="681"/>
      <c r="CD25" s="606" t="s">
        <v>290</v>
      </c>
      <c r="CE25" s="607"/>
      <c r="CF25" s="607"/>
      <c r="CG25" s="607"/>
      <c r="CH25" s="607"/>
      <c r="CI25" s="607"/>
      <c r="CJ25" s="607"/>
      <c r="CK25" s="607"/>
      <c r="CL25" s="607"/>
      <c r="CM25" s="607"/>
      <c r="CN25" s="607"/>
      <c r="CO25" s="607"/>
      <c r="CP25" s="607"/>
      <c r="CQ25" s="608"/>
      <c r="CR25" s="609">
        <v>9037201</v>
      </c>
      <c r="CS25" s="619"/>
      <c r="CT25" s="619"/>
      <c r="CU25" s="619"/>
      <c r="CV25" s="619"/>
      <c r="CW25" s="619"/>
      <c r="CX25" s="619"/>
      <c r="CY25" s="620"/>
      <c r="CZ25" s="612">
        <v>11</v>
      </c>
      <c r="DA25" s="621"/>
      <c r="DB25" s="621"/>
      <c r="DC25" s="622"/>
      <c r="DD25" s="615">
        <v>8581742</v>
      </c>
      <c r="DE25" s="619"/>
      <c r="DF25" s="619"/>
      <c r="DG25" s="619"/>
      <c r="DH25" s="619"/>
      <c r="DI25" s="619"/>
      <c r="DJ25" s="619"/>
      <c r="DK25" s="620"/>
      <c r="DL25" s="615">
        <v>8343292</v>
      </c>
      <c r="DM25" s="619"/>
      <c r="DN25" s="619"/>
      <c r="DO25" s="619"/>
      <c r="DP25" s="619"/>
      <c r="DQ25" s="619"/>
      <c r="DR25" s="619"/>
      <c r="DS25" s="619"/>
      <c r="DT25" s="619"/>
      <c r="DU25" s="619"/>
      <c r="DV25" s="620"/>
      <c r="DW25" s="612">
        <v>23.2</v>
      </c>
      <c r="DX25" s="621"/>
      <c r="DY25" s="621"/>
      <c r="DZ25" s="621"/>
      <c r="EA25" s="621"/>
      <c r="EB25" s="621"/>
      <c r="EC25" s="643"/>
    </row>
    <row r="26" spans="2:133" ht="11.25" customHeight="1" x14ac:dyDescent="0.15">
      <c r="B26" s="606" t="s">
        <v>291</v>
      </c>
      <c r="C26" s="607"/>
      <c r="D26" s="607"/>
      <c r="E26" s="607"/>
      <c r="F26" s="607"/>
      <c r="G26" s="607"/>
      <c r="H26" s="607"/>
      <c r="I26" s="607"/>
      <c r="J26" s="607"/>
      <c r="K26" s="607"/>
      <c r="L26" s="607"/>
      <c r="M26" s="607"/>
      <c r="N26" s="607"/>
      <c r="O26" s="607"/>
      <c r="P26" s="607"/>
      <c r="Q26" s="608"/>
      <c r="R26" s="609" t="s">
        <v>127</v>
      </c>
      <c r="S26" s="610"/>
      <c r="T26" s="610"/>
      <c r="U26" s="610"/>
      <c r="V26" s="610"/>
      <c r="W26" s="610"/>
      <c r="X26" s="610"/>
      <c r="Y26" s="611"/>
      <c r="Z26" s="635" t="s">
        <v>127</v>
      </c>
      <c r="AA26" s="635"/>
      <c r="AB26" s="635"/>
      <c r="AC26" s="635"/>
      <c r="AD26" s="636" t="s">
        <v>127</v>
      </c>
      <c r="AE26" s="636"/>
      <c r="AF26" s="636"/>
      <c r="AG26" s="636"/>
      <c r="AH26" s="636"/>
      <c r="AI26" s="636"/>
      <c r="AJ26" s="636"/>
      <c r="AK26" s="636"/>
      <c r="AL26" s="612" t="s">
        <v>127</v>
      </c>
      <c r="AM26" s="613"/>
      <c r="AN26" s="613"/>
      <c r="AO26" s="637"/>
      <c r="AP26" s="606" t="s">
        <v>292</v>
      </c>
      <c r="AQ26" s="682"/>
      <c r="AR26" s="682"/>
      <c r="AS26" s="682"/>
      <c r="AT26" s="682"/>
      <c r="AU26" s="682"/>
      <c r="AV26" s="682"/>
      <c r="AW26" s="682"/>
      <c r="AX26" s="682"/>
      <c r="AY26" s="682"/>
      <c r="AZ26" s="682"/>
      <c r="BA26" s="682"/>
      <c r="BB26" s="682"/>
      <c r="BC26" s="682"/>
      <c r="BD26" s="682"/>
      <c r="BE26" s="682"/>
      <c r="BF26" s="683"/>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1"/>
      <c r="CD26" s="606" t="s">
        <v>293</v>
      </c>
      <c r="CE26" s="607"/>
      <c r="CF26" s="607"/>
      <c r="CG26" s="607"/>
      <c r="CH26" s="607"/>
      <c r="CI26" s="607"/>
      <c r="CJ26" s="607"/>
      <c r="CK26" s="607"/>
      <c r="CL26" s="607"/>
      <c r="CM26" s="607"/>
      <c r="CN26" s="607"/>
      <c r="CO26" s="607"/>
      <c r="CP26" s="607"/>
      <c r="CQ26" s="608"/>
      <c r="CR26" s="609">
        <v>5858173</v>
      </c>
      <c r="CS26" s="610"/>
      <c r="CT26" s="610"/>
      <c r="CU26" s="610"/>
      <c r="CV26" s="610"/>
      <c r="CW26" s="610"/>
      <c r="CX26" s="610"/>
      <c r="CY26" s="611"/>
      <c r="CZ26" s="612">
        <v>7.1</v>
      </c>
      <c r="DA26" s="621"/>
      <c r="DB26" s="621"/>
      <c r="DC26" s="622"/>
      <c r="DD26" s="615">
        <v>5565832</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3"/>
    </row>
    <row r="27" spans="2:133" ht="11.25" customHeight="1" x14ac:dyDescent="0.15">
      <c r="B27" s="606" t="s">
        <v>294</v>
      </c>
      <c r="C27" s="607"/>
      <c r="D27" s="607"/>
      <c r="E27" s="607"/>
      <c r="F27" s="607"/>
      <c r="G27" s="607"/>
      <c r="H27" s="607"/>
      <c r="I27" s="607"/>
      <c r="J27" s="607"/>
      <c r="K27" s="607"/>
      <c r="L27" s="607"/>
      <c r="M27" s="607"/>
      <c r="N27" s="607"/>
      <c r="O27" s="607"/>
      <c r="P27" s="607"/>
      <c r="Q27" s="608"/>
      <c r="R27" s="609">
        <v>36428918</v>
      </c>
      <c r="S27" s="610"/>
      <c r="T27" s="610"/>
      <c r="U27" s="610"/>
      <c r="V27" s="610"/>
      <c r="W27" s="610"/>
      <c r="X27" s="610"/>
      <c r="Y27" s="611"/>
      <c r="Z27" s="635">
        <v>43.4</v>
      </c>
      <c r="AA27" s="635"/>
      <c r="AB27" s="635"/>
      <c r="AC27" s="635"/>
      <c r="AD27" s="636">
        <v>34618095</v>
      </c>
      <c r="AE27" s="636"/>
      <c r="AF27" s="636"/>
      <c r="AG27" s="636"/>
      <c r="AH27" s="636"/>
      <c r="AI27" s="636"/>
      <c r="AJ27" s="636"/>
      <c r="AK27" s="636"/>
      <c r="AL27" s="612">
        <v>99.699996948242188</v>
      </c>
      <c r="AM27" s="613"/>
      <c r="AN27" s="613"/>
      <c r="AO27" s="637"/>
      <c r="AP27" s="606" t="s">
        <v>295</v>
      </c>
      <c r="AQ27" s="607"/>
      <c r="AR27" s="607"/>
      <c r="AS27" s="607"/>
      <c r="AT27" s="607"/>
      <c r="AU27" s="607"/>
      <c r="AV27" s="607"/>
      <c r="AW27" s="607"/>
      <c r="AX27" s="607"/>
      <c r="AY27" s="607"/>
      <c r="AZ27" s="607"/>
      <c r="BA27" s="607"/>
      <c r="BB27" s="607"/>
      <c r="BC27" s="607"/>
      <c r="BD27" s="607"/>
      <c r="BE27" s="607"/>
      <c r="BF27" s="608"/>
      <c r="BG27" s="609">
        <v>15425096</v>
      </c>
      <c r="BH27" s="610"/>
      <c r="BI27" s="610"/>
      <c r="BJ27" s="610"/>
      <c r="BK27" s="610"/>
      <c r="BL27" s="610"/>
      <c r="BM27" s="610"/>
      <c r="BN27" s="611"/>
      <c r="BO27" s="635">
        <v>100</v>
      </c>
      <c r="BP27" s="635"/>
      <c r="BQ27" s="635"/>
      <c r="BR27" s="635"/>
      <c r="BS27" s="636">
        <v>1289205</v>
      </c>
      <c r="BT27" s="636"/>
      <c r="BU27" s="636"/>
      <c r="BV27" s="636"/>
      <c r="BW27" s="636"/>
      <c r="BX27" s="636"/>
      <c r="BY27" s="636"/>
      <c r="BZ27" s="636"/>
      <c r="CA27" s="636"/>
      <c r="CB27" s="681"/>
      <c r="CD27" s="606" t="s">
        <v>296</v>
      </c>
      <c r="CE27" s="607"/>
      <c r="CF27" s="607"/>
      <c r="CG27" s="607"/>
      <c r="CH27" s="607"/>
      <c r="CI27" s="607"/>
      <c r="CJ27" s="607"/>
      <c r="CK27" s="607"/>
      <c r="CL27" s="607"/>
      <c r="CM27" s="607"/>
      <c r="CN27" s="607"/>
      <c r="CO27" s="607"/>
      <c r="CP27" s="607"/>
      <c r="CQ27" s="608"/>
      <c r="CR27" s="609">
        <v>18992593</v>
      </c>
      <c r="CS27" s="619"/>
      <c r="CT27" s="619"/>
      <c r="CU27" s="619"/>
      <c r="CV27" s="619"/>
      <c r="CW27" s="619"/>
      <c r="CX27" s="619"/>
      <c r="CY27" s="620"/>
      <c r="CZ27" s="612">
        <v>23.1</v>
      </c>
      <c r="DA27" s="621"/>
      <c r="DB27" s="621"/>
      <c r="DC27" s="622"/>
      <c r="DD27" s="615">
        <v>4726875</v>
      </c>
      <c r="DE27" s="619"/>
      <c r="DF27" s="619"/>
      <c r="DG27" s="619"/>
      <c r="DH27" s="619"/>
      <c r="DI27" s="619"/>
      <c r="DJ27" s="619"/>
      <c r="DK27" s="620"/>
      <c r="DL27" s="615">
        <v>4432542</v>
      </c>
      <c r="DM27" s="619"/>
      <c r="DN27" s="619"/>
      <c r="DO27" s="619"/>
      <c r="DP27" s="619"/>
      <c r="DQ27" s="619"/>
      <c r="DR27" s="619"/>
      <c r="DS27" s="619"/>
      <c r="DT27" s="619"/>
      <c r="DU27" s="619"/>
      <c r="DV27" s="620"/>
      <c r="DW27" s="612">
        <v>12.3</v>
      </c>
      <c r="DX27" s="621"/>
      <c r="DY27" s="621"/>
      <c r="DZ27" s="621"/>
      <c r="EA27" s="621"/>
      <c r="EB27" s="621"/>
      <c r="EC27" s="643"/>
    </row>
    <row r="28" spans="2:133" ht="11.25" customHeight="1" x14ac:dyDescent="0.15">
      <c r="B28" s="606" t="s">
        <v>297</v>
      </c>
      <c r="C28" s="607"/>
      <c r="D28" s="607"/>
      <c r="E28" s="607"/>
      <c r="F28" s="607"/>
      <c r="G28" s="607"/>
      <c r="H28" s="607"/>
      <c r="I28" s="607"/>
      <c r="J28" s="607"/>
      <c r="K28" s="607"/>
      <c r="L28" s="607"/>
      <c r="M28" s="607"/>
      <c r="N28" s="607"/>
      <c r="O28" s="607"/>
      <c r="P28" s="607"/>
      <c r="Q28" s="608"/>
      <c r="R28" s="609">
        <v>14940</v>
      </c>
      <c r="S28" s="610"/>
      <c r="T28" s="610"/>
      <c r="U28" s="610"/>
      <c r="V28" s="610"/>
      <c r="W28" s="610"/>
      <c r="X28" s="610"/>
      <c r="Y28" s="611"/>
      <c r="Z28" s="635">
        <v>0</v>
      </c>
      <c r="AA28" s="635"/>
      <c r="AB28" s="635"/>
      <c r="AC28" s="635"/>
      <c r="AD28" s="636">
        <v>14940</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8"/>
      <c r="CD28" s="606" t="s">
        <v>298</v>
      </c>
      <c r="CE28" s="607"/>
      <c r="CF28" s="607"/>
      <c r="CG28" s="607"/>
      <c r="CH28" s="607"/>
      <c r="CI28" s="607"/>
      <c r="CJ28" s="607"/>
      <c r="CK28" s="607"/>
      <c r="CL28" s="607"/>
      <c r="CM28" s="607"/>
      <c r="CN28" s="607"/>
      <c r="CO28" s="607"/>
      <c r="CP28" s="607"/>
      <c r="CQ28" s="608"/>
      <c r="CR28" s="609">
        <v>6348997</v>
      </c>
      <c r="CS28" s="610"/>
      <c r="CT28" s="610"/>
      <c r="CU28" s="610"/>
      <c r="CV28" s="610"/>
      <c r="CW28" s="610"/>
      <c r="CX28" s="610"/>
      <c r="CY28" s="611"/>
      <c r="CZ28" s="612">
        <v>7.7</v>
      </c>
      <c r="DA28" s="621"/>
      <c r="DB28" s="621"/>
      <c r="DC28" s="622"/>
      <c r="DD28" s="615">
        <v>6242366</v>
      </c>
      <c r="DE28" s="610"/>
      <c r="DF28" s="610"/>
      <c r="DG28" s="610"/>
      <c r="DH28" s="610"/>
      <c r="DI28" s="610"/>
      <c r="DJ28" s="610"/>
      <c r="DK28" s="611"/>
      <c r="DL28" s="615">
        <v>6238944</v>
      </c>
      <c r="DM28" s="610"/>
      <c r="DN28" s="610"/>
      <c r="DO28" s="610"/>
      <c r="DP28" s="610"/>
      <c r="DQ28" s="610"/>
      <c r="DR28" s="610"/>
      <c r="DS28" s="610"/>
      <c r="DT28" s="610"/>
      <c r="DU28" s="610"/>
      <c r="DV28" s="611"/>
      <c r="DW28" s="612">
        <v>17.3</v>
      </c>
      <c r="DX28" s="621"/>
      <c r="DY28" s="621"/>
      <c r="DZ28" s="621"/>
      <c r="EA28" s="621"/>
      <c r="EB28" s="621"/>
      <c r="EC28" s="643"/>
    </row>
    <row r="29" spans="2:133" ht="11.25" customHeight="1" x14ac:dyDescent="0.15">
      <c r="B29" s="606" t="s">
        <v>299</v>
      </c>
      <c r="C29" s="607"/>
      <c r="D29" s="607"/>
      <c r="E29" s="607"/>
      <c r="F29" s="607"/>
      <c r="G29" s="607"/>
      <c r="H29" s="607"/>
      <c r="I29" s="607"/>
      <c r="J29" s="607"/>
      <c r="K29" s="607"/>
      <c r="L29" s="607"/>
      <c r="M29" s="607"/>
      <c r="N29" s="607"/>
      <c r="O29" s="607"/>
      <c r="P29" s="607"/>
      <c r="Q29" s="608"/>
      <c r="R29" s="609">
        <v>401193</v>
      </c>
      <c r="S29" s="610"/>
      <c r="T29" s="610"/>
      <c r="U29" s="610"/>
      <c r="V29" s="610"/>
      <c r="W29" s="610"/>
      <c r="X29" s="610"/>
      <c r="Y29" s="611"/>
      <c r="Z29" s="635">
        <v>0.5</v>
      </c>
      <c r="AA29" s="635"/>
      <c r="AB29" s="635"/>
      <c r="AC29" s="635"/>
      <c r="AD29" s="636" t="s">
        <v>127</v>
      </c>
      <c r="AE29" s="636"/>
      <c r="AF29" s="636"/>
      <c r="AG29" s="636"/>
      <c r="AH29" s="636"/>
      <c r="AI29" s="636"/>
      <c r="AJ29" s="636"/>
      <c r="AK29" s="636"/>
      <c r="AL29" s="612" t="s">
        <v>127</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300</v>
      </c>
      <c r="CE29" s="630"/>
      <c r="CF29" s="606" t="s">
        <v>69</v>
      </c>
      <c r="CG29" s="607"/>
      <c r="CH29" s="607"/>
      <c r="CI29" s="607"/>
      <c r="CJ29" s="607"/>
      <c r="CK29" s="607"/>
      <c r="CL29" s="607"/>
      <c r="CM29" s="607"/>
      <c r="CN29" s="607"/>
      <c r="CO29" s="607"/>
      <c r="CP29" s="607"/>
      <c r="CQ29" s="608"/>
      <c r="CR29" s="609">
        <v>6348960</v>
      </c>
      <c r="CS29" s="619"/>
      <c r="CT29" s="619"/>
      <c r="CU29" s="619"/>
      <c r="CV29" s="619"/>
      <c r="CW29" s="619"/>
      <c r="CX29" s="619"/>
      <c r="CY29" s="620"/>
      <c r="CZ29" s="612">
        <v>7.7</v>
      </c>
      <c r="DA29" s="621"/>
      <c r="DB29" s="621"/>
      <c r="DC29" s="622"/>
      <c r="DD29" s="615">
        <v>6242329</v>
      </c>
      <c r="DE29" s="619"/>
      <c r="DF29" s="619"/>
      <c r="DG29" s="619"/>
      <c r="DH29" s="619"/>
      <c r="DI29" s="619"/>
      <c r="DJ29" s="619"/>
      <c r="DK29" s="620"/>
      <c r="DL29" s="615">
        <v>6238907</v>
      </c>
      <c r="DM29" s="619"/>
      <c r="DN29" s="619"/>
      <c r="DO29" s="619"/>
      <c r="DP29" s="619"/>
      <c r="DQ29" s="619"/>
      <c r="DR29" s="619"/>
      <c r="DS29" s="619"/>
      <c r="DT29" s="619"/>
      <c r="DU29" s="619"/>
      <c r="DV29" s="620"/>
      <c r="DW29" s="612">
        <v>17.3</v>
      </c>
      <c r="DX29" s="621"/>
      <c r="DY29" s="621"/>
      <c r="DZ29" s="621"/>
      <c r="EA29" s="621"/>
      <c r="EB29" s="621"/>
      <c r="EC29" s="643"/>
    </row>
    <row r="30" spans="2:133" ht="11.25" customHeight="1" x14ac:dyDescent="0.15">
      <c r="B30" s="606" t="s">
        <v>301</v>
      </c>
      <c r="C30" s="607"/>
      <c r="D30" s="607"/>
      <c r="E30" s="607"/>
      <c r="F30" s="607"/>
      <c r="G30" s="607"/>
      <c r="H30" s="607"/>
      <c r="I30" s="607"/>
      <c r="J30" s="607"/>
      <c r="K30" s="607"/>
      <c r="L30" s="607"/>
      <c r="M30" s="607"/>
      <c r="N30" s="607"/>
      <c r="O30" s="607"/>
      <c r="P30" s="607"/>
      <c r="Q30" s="608"/>
      <c r="R30" s="609">
        <v>327777</v>
      </c>
      <c r="S30" s="610"/>
      <c r="T30" s="610"/>
      <c r="U30" s="610"/>
      <c r="V30" s="610"/>
      <c r="W30" s="610"/>
      <c r="X30" s="610"/>
      <c r="Y30" s="611"/>
      <c r="Z30" s="635">
        <v>0.4</v>
      </c>
      <c r="AA30" s="635"/>
      <c r="AB30" s="635"/>
      <c r="AC30" s="635"/>
      <c r="AD30" s="636">
        <v>46369</v>
      </c>
      <c r="AE30" s="636"/>
      <c r="AF30" s="636"/>
      <c r="AG30" s="636"/>
      <c r="AH30" s="636"/>
      <c r="AI30" s="636"/>
      <c r="AJ30" s="636"/>
      <c r="AK30" s="636"/>
      <c r="AL30" s="612">
        <v>0.1</v>
      </c>
      <c r="AM30" s="613"/>
      <c r="AN30" s="613"/>
      <c r="AO30" s="637"/>
      <c r="AP30" s="662" t="s">
        <v>219</v>
      </c>
      <c r="AQ30" s="663"/>
      <c r="AR30" s="663"/>
      <c r="AS30" s="663"/>
      <c r="AT30" s="663"/>
      <c r="AU30" s="663"/>
      <c r="AV30" s="663"/>
      <c r="AW30" s="663"/>
      <c r="AX30" s="663"/>
      <c r="AY30" s="663"/>
      <c r="AZ30" s="663"/>
      <c r="BA30" s="663"/>
      <c r="BB30" s="663"/>
      <c r="BC30" s="663"/>
      <c r="BD30" s="663"/>
      <c r="BE30" s="663"/>
      <c r="BF30" s="664"/>
      <c r="BG30" s="662" t="s">
        <v>302</v>
      </c>
      <c r="BH30" s="679"/>
      <c r="BI30" s="679"/>
      <c r="BJ30" s="679"/>
      <c r="BK30" s="679"/>
      <c r="BL30" s="679"/>
      <c r="BM30" s="679"/>
      <c r="BN30" s="679"/>
      <c r="BO30" s="679"/>
      <c r="BP30" s="679"/>
      <c r="BQ30" s="680"/>
      <c r="BR30" s="662" t="s">
        <v>303</v>
      </c>
      <c r="BS30" s="679"/>
      <c r="BT30" s="679"/>
      <c r="BU30" s="679"/>
      <c r="BV30" s="679"/>
      <c r="BW30" s="679"/>
      <c r="BX30" s="679"/>
      <c r="BY30" s="679"/>
      <c r="BZ30" s="679"/>
      <c r="CA30" s="679"/>
      <c r="CB30" s="680"/>
      <c r="CD30" s="631"/>
      <c r="CE30" s="632"/>
      <c r="CF30" s="606" t="s">
        <v>304</v>
      </c>
      <c r="CG30" s="607"/>
      <c r="CH30" s="607"/>
      <c r="CI30" s="607"/>
      <c r="CJ30" s="607"/>
      <c r="CK30" s="607"/>
      <c r="CL30" s="607"/>
      <c r="CM30" s="607"/>
      <c r="CN30" s="607"/>
      <c r="CO30" s="607"/>
      <c r="CP30" s="607"/>
      <c r="CQ30" s="608"/>
      <c r="CR30" s="609">
        <v>6075259</v>
      </c>
      <c r="CS30" s="610"/>
      <c r="CT30" s="610"/>
      <c r="CU30" s="610"/>
      <c r="CV30" s="610"/>
      <c r="CW30" s="610"/>
      <c r="CX30" s="610"/>
      <c r="CY30" s="611"/>
      <c r="CZ30" s="612">
        <v>7.4</v>
      </c>
      <c r="DA30" s="621"/>
      <c r="DB30" s="621"/>
      <c r="DC30" s="622"/>
      <c r="DD30" s="615">
        <v>5971208</v>
      </c>
      <c r="DE30" s="610"/>
      <c r="DF30" s="610"/>
      <c r="DG30" s="610"/>
      <c r="DH30" s="610"/>
      <c r="DI30" s="610"/>
      <c r="DJ30" s="610"/>
      <c r="DK30" s="611"/>
      <c r="DL30" s="615">
        <v>5967824</v>
      </c>
      <c r="DM30" s="610"/>
      <c r="DN30" s="610"/>
      <c r="DO30" s="610"/>
      <c r="DP30" s="610"/>
      <c r="DQ30" s="610"/>
      <c r="DR30" s="610"/>
      <c r="DS30" s="610"/>
      <c r="DT30" s="610"/>
      <c r="DU30" s="610"/>
      <c r="DV30" s="611"/>
      <c r="DW30" s="612">
        <v>16.600000000000001</v>
      </c>
      <c r="DX30" s="621"/>
      <c r="DY30" s="621"/>
      <c r="DZ30" s="621"/>
      <c r="EA30" s="621"/>
      <c r="EB30" s="621"/>
      <c r="EC30" s="643"/>
    </row>
    <row r="31" spans="2:133" ht="11.25" customHeight="1" x14ac:dyDescent="0.15">
      <c r="B31" s="606" t="s">
        <v>305</v>
      </c>
      <c r="C31" s="607"/>
      <c r="D31" s="607"/>
      <c r="E31" s="607"/>
      <c r="F31" s="607"/>
      <c r="G31" s="607"/>
      <c r="H31" s="607"/>
      <c r="I31" s="607"/>
      <c r="J31" s="607"/>
      <c r="K31" s="607"/>
      <c r="L31" s="607"/>
      <c r="M31" s="607"/>
      <c r="N31" s="607"/>
      <c r="O31" s="607"/>
      <c r="P31" s="607"/>
      <c r="Q31" s="608"/>
      <c r="R31" s="609">
        <v>433216</v>
      </c>
      <c r="S31" s="610"/>
      <c r="T31" s="610"/>
      <c r="U31" s="610"/>
      <c r="V31" s="610"/>
      <c r="W31" s="610"/>
      <c r="X31" s="610"/>
      <c r="Y31" s="611"/>
      <c r="Z31" s="635">
        <v>0.5</v>
      </c>
      <c r="AA31" s="635"/>
      <c r="AB31" s="635"/>
      <c r="AC31" s="635"/>
      <c r="AD31" s="636">
        <v>10391</v>
      </c>
      <c r="AE31" s="636"/>
      <c r="AF31" s="636"/>
      <c r="AG31" s="636"/>
      <c r="AH31" s="636"/>
      <c r="AI31" s="636"/>
      <c r="AJ31" s="636"/>
      <c r="AK31" s="636"/>
      <c r="AL31" s="612">
        <v>0</v>
      </c>
      <c r="AM31" s="613"/>
      <c r="AN31" s="613"/>
      <c r="AO31" s="637"/>
      <c r="AP31" s="674" t="s">
        <v>306</v>
      </c>
      <c r="AQ31" s="675"/>
      <c r="AR31" s="675"/>
      <c r="AS31" s="675"/>
      <c r="AT31" s="676" t="s">
        <v>307</v>
      </c>
      <c r="AU31" s="209"/>
      <c r="AV31" s="209"/>
      <c r="AW31" s="209"/>
      <c r="AX31" s="659" t="s">
        <v>186</v>
      </c>
      <c r="AY31" s="660"/>
      <c r="AZ31" s="660"/>
      <c r="BA31" s="660"/>
      <c r="BB31" s="660"/>
      <c r="BC31" s="660"/>
      <c r="BD31" s="660"/>
      <c r="BE31" s="660"/>
      <c r="BF31" s="661"/>
      <c r="BG31" s="670">
        <v>99.1</v>
      </c>
      <c r="BH31" s="671"/>
      <c r="BI31" s="671"/>
      <c r="BJ31" s="671"/>
      <c r="BK31" s="671"/>
      <c r="BL31" s="671"/>
      <c r="BM31" s="672">
        <v>96.1</v>
      </c>
      <c r="BN31" s="671"/>
      <c r="BO31" s="671"/>
      <c r="BP31" s="671"/>
      <c r="BQ31" s="673"/>
      <c r="BR31" s="670">
        <v>98.3</v>
      </c>
      <c r="BS31" s="671"/>
      <c r="BT31" s="671"/>
      <c r="BU31" s="671"/>
      <c r="BV31" s="671"/>
      <c r="BW31" s="671"/>
      <c r="BX31" s="672">
        <v>95.3</v>
      </c>
      <c r="BY31" s="671"/>
      <c r="BZ31" s="671"/>
      <c r="CA31" s="671"/>
      <c r="CB31" s="673"/>
      <c r="CD31" s="631"/>
      <c r="CE31" s="632"/>
      <c r="CF31" s="606" t="s">
        <v>308</v>
      </c>
      <c r="CG31" s="607"/>
      <c r="CH31" s="607"/>
      <c r="CI31" s="607"/>
      <c r="CJ31" s="607"/>
      <c r="CK31" s="607"/>
      <c r="CL31" s="607"/>
      <c r="CM31" s="607"/>
      <c r="CN31" s="607"/>
      <c r="CO31" s="607"/>
      <c r="CP31" s="607"/>
      <c r="CQ31" s="608"/>
      <c r="CR31" s="609">
        <v>273701</v>
      </c>
      <c r="CS31" s="619"/>
      <c r="CT31" s="619"/>
      <c r="CU31" s="619"/>
      <c r="CV31" s="619"/>
      <c r="CW31" s="619"/>
      <c r="CX31" s="619"/>
      <c r="CY31" s="620"/>
      <c r="CZ31" s="612">
        <v>0.3</v>
      </c>
      <c r="DA31" s="621"/>
      <c r="DB31" s="621"/>
      <c r="DC31" s="622"/>
      <c r="DD31" s="615">
        <v>271121</v>
      </c>
      <c r="DE31" s="619"/>
      <c r="DF31" s="619"/>
      <c r="DG31" s="619"/>
      <c r="DH31" s="619"/>
      <c r="DI31" s="619"/>
      <c r="DJ31" s="619"/>
      <c r="DK31" s="620"/>
      <c r="DL31" s="615">
        <v>271083</v>
      </c>
      <c r="DM31" s="619"/>
      <c r="DN31" s="619"/>
      <c r="DO31" s="619"/>
      <c r="DP31" s="619"/>
      <c r="DQ31" s="619"/>
      <c r="DR31" s="619"/>
      <c r="DS31" s="619"/>
      <c r="DT31" s="619"/>
      <c r="DU31" s="619"/>
      <c r="DV31" s="620"/>
      <c r="DW31" s="612">
        <v>0.8</v>
      </c>
      <c r="DX31" s="621"/>
      <c r="DY31" s="621"/>
      <c r="DZ31" s="621"/>
      <c r="EA31" s="621"/>
      <c r="EB31" s="621"/>
      <c r="EC31" s="643"/>
    </row>
    <row r="32" spans="2:133" ht="11.25" customHeight="1" x14ac:dyDescent="0.15">
      <c r="B32" s="606" t="s">
        <v>309</v>
      </c>
      <c r="C32" s="607"/>
      <c r="D32" s="607"/>
      <c r="E32" s="607"/>
      <c r="F32" s="607"/>
      <c r="G32" s="607"/>
      <c r="H32" s="607"/>
      <c r="I32" s="607"/>
      <c r="J32" s="607"/>
      <c r="K32" s="607"/>
      <c r="L32" s="607"/>
      <c r="M32" s="607"/>
      <c r="N32" s="607"/>
      <c r="O32" s="607"/>
      <c r="P32" s="607"/>
      <c r="Q32" s="608"/>
      <c r="R32" s="609">
        <v>16458986</v>
      </c>
      <c r="S32" s="610"/>
      <c r="T32" s="610"/>
      <c r="U32" s="610"/>
      <c r="V32" s="610"/>
      <c r="W32" s="610"/>
      <c r="X32" s="610"/>
      <c r="Y32" s="611"/>
      <c r="Z32" s="635">
        <v>19.600000000000001</v>
      </c>
      <c r="AA32" s="635"/>
      <c r="AB32" s="635"/>
      <c r="AC32" s="635"/>
      <c r="AD32" s="636" t="s">
        <v>127</v>
      </c>
      <c r="AE32" s="636"/>
      <c r="AF32" s="636"/>
      <c r="AG32" s="636"/>
      <c r="AH32" s="636"/>
      <c r="AI32" s="636"/>
      <c r="AJ32" s="636"/>
      <c r="AK32" s="636"/>
      <c r="AL32" s="612" t="s">
        <v>127</v>
      </c>
      <c r="AM32" s="613"/>
      <c r="AN32" s="613"/>
      <c r="AO32" s="637"/>
      <c r="AP32" s="649"/>
      <c r="AQ32" s="650"/>
      <c r="AR32" s="650"/>
      <c r="AS32" s="650"/>
      <c r="AT32" s="677"/>
      <c r="AU32" s="205" t="s">
        <v>310</v>
      </c>
      <c r="AX32" s="606" t="s">
        <v>311</v>
      </c>
      <c r="AY32" s="607"/>
      <c r="AZ32" s="607"/>
      <c r="BA32" s="607"/>
      <c r="BB32" s="607"/>
      <c r="BC32" s="607"/>
      <c r="BD32" s="607"/>
      <c r="BE32" s="607"/>
      <c r="BF32" s="608"/>
      <c r="BG32" s="669">
        <v>99.2</v>
      </c>
      <c r="BH32" s="619"/>
      <c r="BI32" s="619"/>
      <c r="BJ32" s="619"/>
      <c r="BK32" s="619"/>
      <c r="BL32" s="619"/>
      <c r="BM32" s="613">
        <v>96.5</v>
      </c>
      <c r="BN32" s="619"/>
      <c r="BO32" s="619"/>
      <c r="BP32" s="619"/>
      <c r="BQ32" s="647"/>
      <c r="BR32" s="669">
        <v>98.9</v>
      </c>
      <c r="BS32" s="619"/>
      <c r="BT32" s="619"/>
      <c r="BU32" s="619"/>
      <c r="BV32" s="619"/>
      <c r="BW32" s="619"/>
      <c r="BX32" s="613">
        <v>96</v>
      </c>
      <c r="BY32" s="619"/>
      <c r="BZ32" s="619"/>
      <c r="CA32" s="619"/>
      <c r="CB32" s="647"/>
      <c r="CD32" s="633"/>
      <c r="CE32" s="634"/>
      <c r="CF32" s="606" t="s">
        <v>312</v>
      </c>
      <c r="CG32" s="607"/>
      <c r="CH32" s="607"/>
      <c r="CI32" s="607"/>
      <c r="CJ32" s="607"/>
      <c r="CK32" s="607"/>
      <c r="CL32" s="607"/>
      <c r="CM32" s="607"/>
      <c r="CN32" s="607"/>
      <c r="CO32" s="607"/>
      <c r="CP32" s="607"/>
      <c r="CQ32" s="608"/>
      <c r="CR32" s="609">
        <v>37</v>
      </c>
      <c r="CS32" s="610"/>
      <c r="CT32" s="610"/>
      <c r="CU32" s="610"/>
      <c r="CV32" s="610"/>
      <c r="CW32" s="610"/>
      <c r="CX32" s="610"/>
      <c r="CY32" s="611"/>
      <c r="CZ32" s="612">
        <v>0</v>
      </c>
      <c r="DA32" s="621"/>
      <c r="DB32" s="621"/>
      <c r="DC32" s="622"/>
      <c r="DD32" s="615">
        <v>37</v>
      </c>
      <c r="DE32" s="610"/>
      <c r="DF32" s="610"/>
      <c r="DG32" s="610"/>
      <c r="DH32" s="610"/>
      <c r="DI32" s="610"/>
      <c r="DJ32" s="610"/>
      <c r="DK32" s="611"/>
      <c r="DL32" s="615">
        <v>37</v>
      </c>
      <c r="DM32" s="610"/>
      <c r="DN32" s="610"/>
      <c r="DO32" s="610"/>
      <c r="DP32" s="610"/>
      <c r="DQ32" s="610"/>
      <c r="DR32" s="610"/>
      <c r="DS32" s="610"/>
      <c r="DT32" s="610"/>
      <c r="DU32" s="610"/>
      <c r="DV32" s="611"/>
      <c r="DW32" s="612">
        <v>0</v>
      </c>
      <c r="DX32" s="621"/>
      <c r="DY32" s="621"/>
      <c r="DZ32" s="621"/>
      <c r="EA32" s="621"/>
      <c r="EB32" s="621"/>
      <c r="EC32" s="643"/>
    </row>
    <row r="33" spans="2:133" ht="11.25" customHeight="1" x14ac:dyDescent="0.15">
      <c r="B33" s="666" t="s">
        <v>313</v>
      </c>
      <c r="C33" s="667"/>
      <c r="D33" s="667"/>
      <c r="E33" s="667"/>
      <c r="F33" s="667"/>
      <c r="G33" s="667"/>
      <c r="H33" s="667"/>
      <c r="I33" s="667"/>
      <c r="J33" s="667"/>
      <c r="K33" s="667"/>
      <c r="L33" s="667"/>
      <c r="M33" s="667"/>
      <c r="N33" s="667"/>
      <c r="O33" s="667"/>
      <c r="P33" s="667"/>
      <c r="Q33" s="668"/>
      <c r="R33" s="609" t="s">
        <v>127</v>
      </c>
      <c r="S33" s="610"/>
      <c r="T33" s="610"/>
      <c r="U33" s="610"/>
      <c r="V33" s="610"/>
      <c r="W33" s="610"/>
      <c r="X33" s="610"/>
      <c r="Y33" s="611"/>
      <c r="Z33" s="635" t="s">
        <v>127</v>
      </c>
      <c r="AA33" s="635"/>
      <c r="AB33" s="635"/>
      <c r="AC33" s="635"/>
      <c r="AD33" s="636" t="s">
        <v>127</v>
      </c>
      <c r="AE33" s="636"/>
      <c r="AF33" s="636"/>
      <c r="AG33" s="636"/>
      <c r="AH33" s="636"/>
      <c r="AI33" s="636"/>
      <c r="AJ33" s="636"/>
      <c r="AK33" s="636"/>
      <c r="AL33" s="612" t="s">
        <v>127</v>
      </c>
      <c r="AM33" s="613"/>
      <c r="AN33" s="613"/>
      <c r="AO33" s="637"/>
      <c r="AP33" s="651"/>
      <c r="AQ33" s="652"/>
      <c r="AR33" s="652"/>
      <c r="AS33" s="652"/>
      <c r="AT33" s="678"/>
      <c r="AU33" s="210"/>
      <c r="AV33" s="210"/>
      <c r="AW33" s="210"/>
      <c r="AX33" s="586" t="s">
        <v>314</v>
      </c>
      <c r="AY33" s="587"/>
      <c r="AZ33" s="587"/>
      <c r="BA33" s="587"/>
      <c r="BB33" s="587"/>
      <c r="BC33" s="587"/>
      <c r="BD33" s="587"/>
      <c r="BE33" s="587"/>
      <c r="BF33" s="588"/>
      <c r="BG33" s="665">
        <v>99.1</v>
      </c>
      <c r="BH33" s="590"/>
      <c r="BI33" s="590"/>
      <c r="BJ33" s="590"/>
      <c r="BK33" s="590"/>
      <c r="BL33" s="590"/>
      <c r="BM33" s="627">
        <v>95.5</v>
      </c>
      <c r="BN33" s="590"/>
      <c r="BO33" s="590"/>
      <c r="BP33" s="590"/>
      <c r="BQ33" s="638"/>
      <c r="BR33" s="665">
        <v>97.7</v>
      </c>
      <c r="BS33" s="590"/>
      <c r="BT33" s="590"/>
      <c r="BU33" s="590"/>
      <c r="BV33" s="590"/>
      <c r="BW33" s="590"/>
      <c r="BX33" s="627">
        <v>94.3</v>
      </c>
      <c r="BY33" s="590"/>
      <c r="BZ33" s="590"/>
      <c r="CA33" s="590"/>
      <c r="CB33" s="638"/>
      <c r="CD33" s="606" t="s">
        <v>315</v>
      </c>
      <c r="CE33" s="607"/>
      <c r="CF33" s="607"/>
      <c r="CG33" s="607"/>
      <c r="CH33" s="607"/>
      <c r="CI33" s="607"/>
      <c r="CJ33" s="607"/>
      <c r="CK33" s="607"/>
      <c r="CL33" s="607"/>
      <c r="CM33" s="607"/>
      <c r="CN33" s="607"/>
      <c r="CO33" s="607"/>
      <c r="CP33" s="607"/>
      <c r="CQ33" s="608"/>
      <c r="CR33" s="609">
        <v>29043872</v>
      </c>
      <c r="CS33" s="619"/>
      <c r="CT33" s="619"/>
      <c r="CU33" s="619"/>
      <c r="CV33" s="619"/>
      <c r="CW33" s="619"/>
      <c r="CX33" s="619"/>
      <c r="CY33" s="620"/>
      <c r="CZ33" s="612">
        <v>35.299999999999997</v>
      </c>
      <c r="DA33" s="621"/>
      <c r="DB33" s="621"/>
      <c r="DC33" s="622"/>
      <c r="DD33" s="615">
        <v>17785365</v>
      </c>
      <c r="DE33" s="619"/>
      <c r="DF33" s="619"/>
      <c r="DG33" s="619"/>
      <c r="DH33" s="619"/>
      <c r="DI33" s="619"/>
      <c r="DJ33" s="619"/>
      <c r="DK33" s="620"/>
      <c r="DL33" s="615">
        <v>12997311</v>
      </c>
      <c r="DM33" s="619"/>
      <c r="DN33" s="619"/>
      <c r="DO33" s="619"/>
      <c r="DP33" s="619"/>
      <c r="DQ33" s="619"/>
      <c r="DR33" s="619"/>
      <c r="DS33" s="619"/>
      <c r="DT33" s="619"/>
      <c r="DU33" s="619"/>
      <c r="DV33" s="620"/>
      <c r="DW33" s="612">
        <v>36.1</v>
      </c>
      <c r="DX33" s="621"/>
      <c r="DY33" s="621"/>
      <c r="DZ33" s="621"/>
      <c r="EA33" s="621"/>
      <c r="EB33" s="621"/>
      <c r="EC33" s="643"/>
    </row>
    <row r="34" spans="2:133" ht="11.25" customHeight="1" x14ac:dyDescent="0.15">
      <c r="B34" s="606" t="s">
        <v>316</v>
      </c>
      <c r="C34" s="607"/>
      <c r="D34" s="607"/>
      <c r="E34" s="607"/>
      <c r="F34" s="607"/>
      <c r="G34" s="607"/>
      <c r="H34" s="607"/>
      <c r="I34" s="607"/>
      <c r="J34" s="607"/>
      <c r="K34" s="607"/>
      <c r="L34" s="607"/>
      <c r="M34" s="607"/>
      <c r="N34" s="607"/>
      <c r="O34" s="607"/>
      <c r="P34" s="607"/>
      <c r="Q34" s="608"/>
      <c r="R34" s="609">
        <v>6609970</v>
      </c>
      <c r="S34" s="610"/>
      <c r="T34" s="610"/>
      <c r="U34" s="610"/>
      <c r="V34" s="610"/>
      <c r="W34" s="610"/>
      <c r="X34" s="610"/>
      <c r="Y34" s="611"/>
      <c r="Z34" s="635">
        <v>7.9</v>
      </c>
      <c r="AA34" s="635"/>
      <c r="AB34" s="635"/>
      <c r="AC34" s="635"/>
      <c r="AD34" s="636" t="s">
        <v>127</v>
      </c>
      <c r="AE34" s="636"/>
      <c r="AF34" s="636"/>
      <c r="AG34" s="636"/>
      <c r="AH34" s="636"/>
      <c r="AI34" s="636"/>
      <c r="AJ34" s="636"/>
      <c r="AK34" s="636"/>
      <c r="AL34" s="612" t="s">
        <v>127</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317</v>
      </c>
      <c r="CE34" s="607"/>
      <c r="CF34" s="607"/>
      <c r="CG34" s="607"/>
      <c r="CH34" s="607"/>
      <c r="CI34" s="607"/>
      <c r="CJ34" s="607"/>
      <c r="CK34" s="607"/>
      <c r="CL34" s="607"/>
      <c r="CM34" s="607"/>
      <c r="CN34" s="607"/>
      <c r="CO34" s="607"/>
      <c r="CP34" s="607"/>
      <c r="CQ34" s="608"/>
      <c r="CR34" s="609">
        <v>9516916</v>
      </c>
      <c r="CS34" s="610"/>
      <c r="CT34" s="610"/>
      <c r="CU34" s="610"/>
      <c r="CV34" s="610"/>
      <c r="CW34" s="610"/>
      <c r="CX34" s="610"/>
      <c r="CY34" s="611"/>
      <c r="CZ34" s="612">
        <v>11.6</v>
      </c>
      <c r="DA34" s="621"/>
      <c r="DB34" s="621"/>
      <c r="DC34" s="622"/>
      <c r="DD34" s="615">
        <v>4908777</v>
      </c>
      <c r="DE34" s="610"/>
      <c r="DF34" s="610"/>
      <c r="DG34" s="610"/>
      <c r="DH34" s="610"/>
      <c r="DI34" s="610"/>
      <c r="DJ34" s="610"/>
      <c r="DK34" s="611"/>
      <c r="DL34" s="615">
        <v>3979924</v>
      </c>
      <c r="DM34" s="610"/>
      <c r="DN34" s="610"/>
      <c r="DO34" s="610"/>
      <c r="DP34" s="610"/>
      <c r="DQ34" s="610"/>
      <c r="DR34" s="610"/>
      <c r="DS34" s="610"/>
      <c r="DT34" s="610"/>
      <c r="DU34" s="610"/>
      <c r="DV34" s="611"/>
      <c r="DW34" s="612">
        <v>11</v>
      </c>
      <c r="DX34" s="621"/>
      <c r="DY34" s="621"/>
      <c r="DZ34" s="621"/>
      <c r="EA34" s="621"/>
      <c r="EB34" s="621"/>
      <c r="EC34" s="643"/>
    </row>
    <row r="35" spans="2:133" ht="11.25" customHeight="1" x14ac:dyDescent="0.15">
      <c r="B35" s="606" t="s">
        <v>318</v>
      </c>
      <c r="C35" s="607"/>
      <c r="D35" s="607"/>
      <c r="E35" s="607"/>
      <c r="F35" s="607"/>
      <c r="G35" s="607"/>
      <c r="H35" s="607"/>
      <c r="I35" s="607"/>
      <c r="J35" s="607"/>
      <c r="K35" s="607"/>
      <c r="L35" s="607"/>
      <c r="M35" s="607"/>
      <c r="N35" s="607"/>
      <c r="O35" s="607"/>
      <c r="P35" s="607"/>
      <c r="Q35" s="608"/>
      <c r="R35" s="609">
        <v>61166</v>
      </c>
      <c r="S35" s="610"/>
      <c r="T35" s="610"/>
      <c r="U35" s="610"/>
      <c r="V35" s="610"/>
      <c r="W35" s="610"/>
      <c r="X35" s="610"/>
      <c r="Y35" s="611"/>
      <c r="Z35" s="635">
        <v>0.1</v>
      </c>
      <c r="AA35" s="635"/>
      <c r="AB35" s="635"/>
      <c r="AC35" s="635"/>
      <c r="AD35" s="636">
        <v>3458</v>
      </c>
      <c r="AE35" s="636"/>
      <c r="AF35" s="636"/>
      <c r="AG35" s="636"/>
      <c r="AH35" s="636"/>
      <c r="AI35" s="636"/>
      <c r="AJ35" s="636"/>
      <c r="AK35" s="636"/>
      <c r="AL35" s="612">
        <v>0</v>
      </c>
      <c r="AM35" s="613"/>
      <c r="AN35" s="613"/>
      <c r="AO35" s="637"/>
      <c r="AP35" s="21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321</v>
      </c>
      <c r="CE35" s="607"/>
      <c r="CF35" s="607"/>
      <c r="CG35" s="607"/>
      <c r="CH35" s="607"/>
      <c r="CI35" s="607"/>
      <c r="CJ35" s="607"/>
      <c r="CK35" s="607"/>
      <c r="CL35" s="607"/>
      <c r="CM35" s="607"/>
      <c r="CN35" s="607"/>
      <c r="CO35" s="607"/>
      <c r="CP35" s="607"/>
      <c r="CQ35" s="608"/>
      <c r="CR35" s="609">
        <v>421982</v>
      </c>
      <c r="CS35" s="619"/>
      <c r="CT35" s="619"/>
      <c r="CU35" s="619"/>
      <c r="CV35" s="619"/>
      <c r="CW35" s="619"/>
      <c r="CX35" s="619"/>
      <c r="CY35" s="620"/>
      <c r="CZ35" s="612">
        <v>0.5</v>
      </c>
      <c r="DA35" s="621"/>
      <c r="DB35" s="621"/>
      <c r="DC35" s="622"/>
      <c r="DD35" s="615">
        <v>326419</v>
      </c>
      <c r="DE35" s="619"/>
      <c r="DF35" s="619"/>
      <c r="DG35" s="619"/>
      <c r="DH35" s="619"/>
      <c r="DI35" s="619"/>
      <c r="DJ35" s="619"/>
      <c r="DK35" s="620"/>
      <c r="DL35" s="615">
        <v>326419</v>
      </c>
      <c r="DM35" s="619"/>
      <c r="DN35" s="619"/>
      <c r="DO35" s="619"/>
      <c r="DP35" s="619"/>
      <c r="DQ35" s="619"/>
      <c r="DR35" s="619"/>
      <c r="DS35" s="619"/>
      <c r="DT35" s="619"/>
      <c r="DU35" s="619"/>
      <c r="DV35" s="620"/>
      <c r="DW35" s="612">
        <v>0.9</v>
      </c>
      <c r="DX35" s="621"/>
      <c r="DY35" s="621"/>
      <c r="DZ35" s="621"/>
      <c r="EA35" s="621"/>
      <c r="EB35" s="621"/>
      <c r="EC35" s="643"/>
    </row>
    <row r="36" spans="2:133" ht="11.25" customHeight="1" x14ac:dyDescent="0.15">
      <c r="B36" s="606" t="s">
        <v>322</v>
      </c>
      <c r="C36" s="607"/>
      <c r="D36" s="607"/>
      <c r="E36" s="607"/>
      <c r="F36" s="607"/>
      <c r="G36" s="607"/>
      <c r="H36" s="607"/>
      <c r="I36" s="607"/>
      <c r="J36" s="607"/>
      <c r="K36" s="607"/>
      <c r="L36" s="607"/>
      <c r="M36" s="607"/>
      <c r="N36" s="607"/>
      <c r="O36" s="607"/>
      <c r="P36" s="607"/>
      <c r="Q36" s="608"/>
      <c r="R36" s="609">
        <v>1835627</v>
      </c>
      <c r="S36" s="610"/>
      <c r="T36" s="610"/>
      <c r="U36" s="610"/>
      <c r="V36" s="610"/>
      <c r="W36" s="610"/>
      <c r="X36" s="610"/>
      <c r="Y36" s="611"/>
      <c r="Z36" s="635">
        <v>2.2000000000000002</v>
      </c>
      <c r="AA36" s="635"/>
      <c r="AB36" s="635"/>
      <c r="AC36" s="635"/>
      <c r="AD36" s="636" t="s">
        <v>127</v>
      </c>
      <c r="AE36" s="636"/>
      <c r="AF36" s="636"/>
      <c r="AG36" s="636"/>
      <c r="AH36" s="636"/>
      <c r="AI36" s="636"/>
      <c r="AJ36" s="636"/>
      <c r="AK36" s="636"/>
      <c r="AL36" s="612" t="s">
        <v>127</v>
      </c>
      <c r="AM36" s="613"/>
      <c r="AN36" s="613"/>
      <c r="AO36" s="637"/>
      <c r="AP36" s="215"/>
      <c r="AQ36" s="653" t="s">
        <v>323</v>
      </c>
      <c r="AR36" s="654"/>
      <c r="AS36" s="654"/>
      <c r="AT36" s="654"/>
      <c r="AU36" s="654"/>
      <c r="AV36" s="654"/>
      <c r="AW36" s="654"/>
      <c r="AX36" s="654"/>
      <c r="AY36" s="655"/>
      <c r="AZ36" s="656">
        <v>7839618</v>
      </c>
      <c r="BA36" s="657"/>
      <c r="BB36" s="657"/>
      <c r="BC36" s="657"/>
      <c r="BD36" s="657"/>
      <c r="BE36" s="657"/>
      <c r="BF36" s="658"/>
      <c r="BG36" s="659" t="s">
        <v>324</v>
      </c>
      <c r="BH36" s="660"/>
      <c r="BI36" s="660"/>
      <c r="BJ36" s="660"/>
      <c r="BK36" s="660"/>
      <c r="BL36" s="660"/>
      <c r="BM36" s="660"/>
      <c r="BN36" s="660"/>
      <c r="BO36" s="660"/>
      <c r="BP36" s="660"/>
      <c r="BQ36" s="660"/>
      <c r="BR36" s="660"/>
      <c r="BS36" s="660"/>
      <c r="BT36" s="660"/>
      <c r="BU36" s="661"/>
      <c r="BV36" s="656">
        <v>690342</v>
      </c>
      <c r="BW36" s="657"/>
      <c r="BX36" s="657"/>
      <c r="BY36" s="657"/>
      <c r="BZ36" s="657"/>
      <c r="CA36" s="657"/>
      <c r="CB36" s="658"/>
      <c r="CD36" s="606" t="s">
        <v>325</v>
      </c>
      <c r="CE36" s="607"/>
      <c r="CF36" s="607"/>
      <c r="CG36" s="607"/>
      <c r="CH36" s="607"/>
      <c r="CI36" s="607"/>
      <c r="CJ36" s="607"/>
      <c r="CK36" s="607"/>
      <c r="CL36" s="607"/>
      <c r="CM36" s="607"/>
      <c r="CN36" s="607"/>
      <c r="CO36" s="607"/>
      <c r="CP36" s="607"/>
      <c r="CQ36" s="608"/>
      <c r="CR36" s="609">
        <v>8585435</v>
      </c>
      <c r="CS36" s="610"/>
      <c r="CT36" s="610"/>
      <c r="CU36" s="610"/>
      <c r="CV36" s="610"/>
      <c r="CW36" s="610"/>
      <c r="CX36" s="610"/>
      <c r="CY36" s="611"/>
      <c r="CZ36" s="612">
        <v>10.4</v>
      </c>
      <c r="DA36" s="621"/>
      <c r="DB36" s="621"/>
      <c r="DC36" s="622"/>
      <c r="DD36" s="615">
        <v>6245097</v>
      </c>
      <c r="DE36" s="610"/>
      <c r="DF36" s="610"/>
      <c r="DG36" s="610"/>
      <c r="DH36" s="610"/>
      <c r="DI36" s="610"/>
      <c r="DJ36" s="610"/>
      <c r="DK36" s="611"/>
      <c r="DL36" s="615">
        <v>4034005</v>
      </c>
      <c r="DM36" s="610"/>
      <c r="DN36" s="610"/>
      <c r="DO36" s="610"/>
      <c r="DP36" s="610"/>
      <c r="DQ36" s="610"/>
      <c r="DR36" s="610"/>
      <c r="DS36" s="610"/>
      <c r="DT36" s="610"/>
      <c r="DU36" s="610"/>
      <c r="DV36" s="611"/>
      <c r="DW36" s="612">
        <v>11.2</v>
      </c>
      <c r="DX36" s="621"/>
      <c r="DY36" s="621"/>
      <c r="DZ36" s="621"/>
      <c r="EA36" s="621"/>
      <c r="EB36" s="621"/>
      <c r="EC36" s="643"/>
    </row>
    <row r="37" spans="2:133" ht="11.25" customHeight="1" x14ac:dyDescent="0.15">
      <c r="B37" s="606" t="s">
        <v>326</v>
      </c>
      <c r="C37" s="607"/>
      <c r="D37" s="607"/>
      <c r="E37" s="607"/>
      <c r="F37" s="607"/>
      <c r="G37" s="607"/>
      <c r="H37" s="607"/>
      <c r="I37" s="607"/>
      <c r="J37" s="607"/>
      <c r="K37" s="607"/>
      <c r="L37" s="607"/>
      <c r="M37" s="607"/>
      <c r="N37" s="607"/>
      <c r="O37" s="607"/>
      <c r="P37" s="607"/>
      <c r="Q37" s="608"/>
      <c r="R37" s="609">
        <v>2550209</v>
      </c>
      <c r="S37" s="610"/>
      <c r="T37" s="610"/>
      <c r="U37" s="610"/>
      <c r="V37" s="610"/>
      <c r="W37" s="610"/>
      <c r="X37" s="610"/>
      <c r="Y37" s="611"/>
      <c r="Z37" s="635">
        <v>3</v>
      </c>
      <c r="AA37" s="635"/>
      <c r="AB37" s="635"/>
      <c r="AC37" s="635"/>
      <c r="AD37" s="636" t="s">
        <v>127</v>
      </c>
      <c r="AE37" s="636"/>
      <c r="AF37" s="636"/>
      <c r="AG37" s="636"/>
      <c r="AH37" s="636"/>
      <c r="AI37" s="636"/>
      <c r="AJ37" s="636"/>
      <c r="AK37" s="636"/>
      <c r="AL37" s="612" t="s">
        <v>127</v>
      </c>
      <c r="AM37" s="613"/>
      <c r="AN37" s="613"/>
      <c r="AO37" s="637"/>
      <c r="AQ37" s="644" t="s">
        <v>327</v>
      </c>
      <c r="AR37" s="645"/>
      <c r="AS37" s="645"/>
      <c r="AT37" s="645"/>
      <c r="AU37" s="645"/>
      <c r="AV37" s="645"/>
      <c r="AW37" s="645"/>
      <c r="AX37" s="645"/>
      <c r="AY37" s="646"/>
      <c r="AZ37" s="609">
        <v>1389315</v>
      </c>
      <c r="BA37" s="610"/>
      <c r="BB37" s="610"/>
      <c r="BC37" s="610"/>
      <c r="BD37" s="619"/>
      <c r="BE37" s="619"/>
      <c r="BF37" s="647"/>
      <c r="BG37" s="606" t="s">
        <v>328</v>
      </c>
      <c r="BH37" s="607"/>
      <c r="BI37" s="607"/>
      <c r="BJ37" s="607"/>
      <c r="BK37" s="607"/>
      <c r="BL37" s="607"/>
      <c r="BM37" s="607"/>
      <c r="BN37" s="607"/>
      <c r="BO37" s="607"/>
      <c r="BP37" s="607"/>
      <c r="BQ37" s="607"/>
      <c r="BR37" s="607"/>
      <c r="BS37" s="607"/>
      <c r="BT37" s="607"/>
      <c r="BU37" s="608"/>
      <c r="BV37" s="609">
        <v>426984</v>
      </c>
      <c r="BW37" s="610"/>
      <c r="BX37" s="610"/>
      <c r="BY37" s="610"/>
      <c r="BZ37" s="610"/>
      <c r="CA37" s="610"/>
      <c r="CB37" s="648"/>
      <c r="CD37" s="606" t="s">
        <v>329</v>
      </c>
      <c r="CE37" s="607"/>
      <c r="CF37" s="607"/>
      <c r="CG37" s="607"/>
      <c r="CH37" s="607"/>
      <c r="CI37" s="607"/>
      <c r="CJ37" s="607"/>
      <c r="CK37" s="607"/>
      <c r="CL37" s="607"/>
      <c r="CM37" s="607"/>
      <c r="CN37" s="607"/>
      <c r="CO37" s="607"/>
      <c r="CP37" s="607"/>
      <c r="CQ37" s="608"/>
      <c r="CR37" s="609">
        <v>2017865</v>
      </c>
      <c r="CS37" s="619"/>
      <c r="CT37" s="619"/>
      <c r="CU37" s="619"/>
      <c r="CV37" s="619"/>
      <c r="CW37" s="619"/>
      <c r="CX37" s="619"/>
      <c r="CY37" s="620"/>
      <c r="CZ37" s="612">
        <v>2.5</v>
      </c>
      <c r="DA37" s="621"/>
      <c r="DB37" s="621"/>
      <c r="DC37" s="622"/>
      <c r="DD37" s="615">
        <v>1992602</v>
      </c>
      <c r="DE37" s="619"/>
      <c r="DF37" s="619"/>
      <c r="DG37" s="619"/>
      <c r="DH37" s="619"/>
      <c r="DI37" s="619"/>
      <c r="DJ37" s="619"/>
      <c r="DK37" s="620"/>
      <c r="DL37" s="615">
        <v>1964240</v>
      </c>
      <c r="DM37" s="619"/>
      <c r="DN37" s="619"/>
      <c r="DO37" s="619"/>
      <c r="DP37" s="619"/>
      <c r="DQ37" s="619"/>
      <c r="DR37" s="619"/>
      <c r="DS37" s="619"/>
      <c r="DT37" s="619"/>
      <c r="DU37" s="619"/>
      <c r="DV37" s="620"/>
      <c r="DW37" s="612">
        <v>5.5</v>
      </c>
      <c r="DX37" s="621"/>
      <c r="DY37" s="621"/>
      <c r="DZ37" s="621"/>
      <c r="EA37" s="621"/>
      <c r="EB37" s="621"/>
      <c r="EC37" s="643"/>
    </row>
    <row r="38" spans="2:133" ht="11.25" customHeight="1" x14ac:dyDescent="0.15">
      <c r="B38" s="606" t="s">
        <v>330</v>
      </c>
      <c r="C38" s="607"/>
      <c r="D38" s="607"/>
      <c r="E38" s="607"/>
      <c r="F38" s="607"/>
      <c r="G38" s="607"/>
      <c r="H38" s="607"/>
      <c r="I38" s="607"/>
      <c r="J38" s="607"/>
      <c r="K38" s="607"/>
      <c r="L38" s="607"/>
      <c r="M38" s="607"/>
      <c r="N38" s="607"/>
      <c r="O38" s="607"/>
      <c r="P38" s="607"/>
      <c r="Q38" s="608"/>
      <c r="R38" s="609">
        <v>1569062</v>
      </c>
      <c r="S38" s="610"/>
      <c r="T38" s="610"/>
      <c r="U38" s="610"/>
      <c r="V38" s="610"/>
      <c r="W38" s="610"/>
      <c r="X38" s="610"/>
      <c r="Y38" s="611"/>
      <c r="Z38" s="635">
        <v>1.9</v>
      </c>
      <c r="AA38" s="635"/>
      <c r="AB38" s="635"/>
      <c r="AC38" s="635"/>
      <c r="AD38" s="636" t="s">
        <v>127</v>
      </c>
      <c r="AE38" s="636"/>
      <c r="AF38" s="636"/>
      <c r="AG38" s="636"/>
      <c r="AH38" s="636"/>
      <c r="AI38" s="636"/>
      <c r="AJ38" s="636"/>
      <c r="AK38" s="636"/>
      <c r="AL38" s="612" t="s">
        <v>127</v>
      </c>
      <c r="AM38" s="613"/>
      <c r="AN38" s="613"/>
      <c r="AO38" s="637"/>
      <c r="AQ38" s="644" t="s">
        <v>331</v>
      </c>
      <c r="AR38" s="645"/>
      <c r="AS38" s="645"/>
      <c r="AT38" s="645"/>
      <c r="AU38" s="645"/>
      <c r="AV38" s="645"/>
      <c r="AW38" s="645"/>
      <c r="AX38" s="645"/>
      <c r="AY38" s="646"/>
      <c r="AZ38" s="609">
        <v>131658</v>
      </c>
      <c r="BA38" s="610"/>
      <c r="BB38" s="610"/>
      <c r="BC38" s="610"/>
      <c r="BD38" s="619"/>
      <c r="BE38" s="619"/>
      <c r="BF38" s="647"/>
      <c r="BG38" s="606" t="s">
        <v>332</v>
      </c>
      <c r="BH38" s="607"/>
      <c r="BI38" s="607"/>
      <c r="BJ38" s="607"/>
      <c r="BK38" s="607"/>
      <c r="BL38" s="607"/>
      <c r="BM38" s="607"/>
      <c r="BN38" s="607"/>
      <c r="BO38" s="607"/>
      <c r="BP38" s="607"/>
      <c r="BQ38" s="607"/>
      <c r="BR38" s="607"/>
      <c r="BS38" s="607"/>
      <c r="BT38" s="607"/>
      <c r="BU38" s="608"/>
      <c r="BV38" s="609">
        <v>19309</v>
      </c>
      <c r="BW38" s="610"/>
      <c r="BX38" s="610"/>
      <c r="BY38" s="610"/>
      <c r="BZ38" s="610"/>
      <c r="CA38" s="610"/>
      <c r="CB38" s="648"/>
      <c r="CD38" s="606" t="s">
        <v>333</v>
      </c>
      <c r="CE38" s="607"/>
      <c r="CF38" s="607"/>
      <c r="CG38" s="607"/>
      <c r="CH38" s="607"/>
      <c r="CI38" s="607"/>
      <c r="CJ38" s="607"/>
      <c r="CK38" s="607"/>
      <c r="CL38" s="607"/>
      <c r="CM38" s="607"/>
      <c r="CN38" s="607"/>
      <c r="CO38" s="607"/>
      <c r="CP38" s="607"/>
      <c r="CQ38" s="608"/>
      <c r="CR38" s="609">
        <v>6344860</v>
      </c>
      <c r="CS38" s="610"/>
      <c r="CT38" s="610"/>
      <c r="CU38" s="610"/>
      <c r="CV38" s="610"/>
      <c r="CW38" s="610"/>
      <c r="CX38" s="610"/>
      <c r="CY38" s="611"/>
      <c r="CZ38" s="612">
        <v>7.7</v>
      </c>
      <c r="DA38" s="621"/>
      <c r="DB38" s="621"/>
      <c r="DC38" s="622"/>
      <c r="DD38" s="615">
        <v>5008620</v>
      </c>
      <c r="DE38" s="610"/>
      <c r="DF38" s="610"/>
      <c r="DG38" s="610"/>
      <c r="DH38" s="610"/>
      <c r="DI38" s="610"/>
      <c r="DJ38" s="610"/>
      <c r="DK38" s="611"/>
      <c r="DL38" s="615">
        <v>4656963</v>
      </c>
      <c r="DM38" s="610"/>
      <c r="DN38" s="610"/>
      <c r="DO38" s="610"/>
      <c r="DP38" s="610"/>
      <c r="DQ38" s="610"/>
      <c r="DR38" s="610"/>
      <c r="DS38" s="610"/>
      <c r="DT38" s="610"/>
      <c r="DU38" s="610"/>
      <c r="DV38" s="611"/>
      <c r="DW38" s="612">
        <v>12.9</v>
      </c>
      <c r="DX38" s="621"/>
      <c r="DY38" s="621"/>
      <c r="DZ38" s="621"/>
      <c r="EA38" s="621"/>
      <c r="EB38" s="621"/>
      <c r="EC38" s="643"/>
    </row>
    <row r="39" spans="2:133" ht="11.25" customHeight="1" x14ac:dyDescent="0.15">
      <c r="B39" s="606" t="s">
        <v>334</v>
      </c>
      <c r="C39" s="607"/>
      <c r="D39" s="607"/>
      <c r="E39" s="607"/>
      <c r="F39" s="607"/>
      <c r="G39" s="607"/>
      <c r="H39" s="607"/>
      <c r="I39" s="607"/>
      <c r="J39" s="607"/>
      <c r="K39" s="607"/>
      <c r="L39" s="607"/>
      <c r="M39" s="607"/>
      <c r="N39" s="607"/>
      <c r="O39" s="607"/>
      <c r="P39" s="607"/>
      <c r="Q39" s="608"/>
      <c r="R39" s="609">
        <v>1022115</v>
      </c>
      <c r="S39" s="610"/>
      <c r="T39" s="610"/>
      <c r="U39" s="610"/>
      <c r="V39" s="610"/>
      <c r="W39" s="610"/>
      <c r="X39" s="610"/>
      <c r="Y39" s="611"/>
      <c r="Z39" s="635">
        <v>1.2</v>
      </c>
      <c r="AA39" s="635"/>
      <c r="AB39" s="635"/>
      <c r="AC39" s="635"/>
      <c r="AD39" s="636">
        <v>14298</v>
      </c>
      <c r="AE39" s="636"/>
      <c r="AF39" s="636"/>
      <c r="AG39" s="636"/>
      <c r="AH39" s="636"/>
      <c r="AI39" s="636"/>
      <c r="AJ39" s="636"/>
      <c r="AK39" s="636"/>
      <c r="AL39" s="612">
        <v>0</v>
      </c>
      <c r="AM39" s="613"/>
      <c r="AN39" s="613"/>
      <c r="AO39" s="637"/>
      <c r="AQ39" s="644" t="s">
        <v>335</v>
      </c>
      <c r="AR39" s="645"/>
      <c r="AS39" s="645"/>
      <c r="AT39" s="645"/>
      <c r="AU39" s="645"/>
      <c r="AV39" s="645"/>
      <c r="AW39" s="645"/>
      <c r="AX39" s="645"/>
      <c r="AY39" s="646"/>
      <c r="AZ39" s="609">
        <v>28600</v>
      </c>
      <c r="BA39" s="610"/>
      <c r="BB39" s="610"/>
      <c r="BC39" s="610"/>
      <c r="BD39" s="619"/>
      <c r="BE39" s="619"/>
      <c r="BF39" s="647"/>
      <c r="BG39" s="606" t="s">
        <v>336</v>
      </c>
      <c r="BH39" s="607"/>
      <c r="BI39" s="607"/>
      <c r="BJ39" s="607"/>
      <c r="BK39" s="607"/>
      <c r="BL39" s="607"/>
      <c r="BM39" s="607"/>
      <c r="BN39" s="607"/>
      <c r="BO39" s="607"/>
      <c r="BP39" s="607"/>
      <c r="BQ39" s="607"/>
      <c r="BR39" s="607"/>
      <c r="BS39" s="607"/>
      <c r="BT39" s="607"/>
      <c r="BU39" s="608"/>
      <c r="BV39" s="609">
        <v>31108</v>
      </c>
      <c r="BW39" s="610"/>
      <c r="BX39" s="610"/>
      <c r="BY39" s="610"/>
      <c r="BZ39" s="610"/>
      <c r="CA39" s="610"/>
      <c r="CB39" s="648"/>
      <c r="CD39" s="606" t="s">
        <v>337</v>
      </c>
      <c r="CE39" s="607"/>
      <c r="CF39" s="607"/>
      <c r="CG39" s="607"/>
      <c r="CH39" s="607"/>
      <c r="CI39" s="607"/>
      <c r="CJ39" s="607"/>
      <c r="CK39" s="607"/>
      <c r="CL39" s="607"/>
      <c r="CM39" s="607"/>
      <c r="CN39" s="607"/>
      <c r="CO39" s="607"/>
      <c r="CP39" s="607"/>
      <c r="CQ39" s="608"/>
      <c r="CR39" s="609">
        <v>3668179</v>
      </c>
      <c r="CS39" s="619"/>
      <c r="CT39" s="619"/>
      <c r="CU39" s="619"/>
      <c r="CV39" s="619"/>
      <c r="CW39" s="619"/>
      <c r="CX39" s="619"/>
      <c r="CY39" s="620"/>
      <c r="CZ39" s="612">
        <v>4.5</v>
      </c>
      <c r="DA39" s="621"/>
      <c r="DB39" s="621"/>
      <c r="DC39" s="622"/>
      <c r="DD39" s="615">
        <v>1296452</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3"/>
    </row>
    <row r="40" spans="2:133" ht="11.25" customHeight="1" x14ac:dyDescent="0.15">
      <c r="B40" s="606" t="s">
        <v>338</v>
      </c>
      <c r="C40" s="607"/>
      <c r="D40" s="607"/>
      <c r="E40" s="607"/>
      <c r="F40" s="607"/>
      <c r="G40" s="607"/>
      <c r="H40" s="607"/>
      <c r="I40" s="607"/>
      <c r="J40" s="607"/>
      <c r="K40" s="607"/>
      <c r="L40" s="607"/>
      <c r="M40" s="607"/>
      <c r="N40" s="607"/>
      <c r="O40" s="607"/>
      <c r="P40" s="607"/>
      <c r="Q40" s="608"/>
      <c r="R40" s="609">
        <v>16311500</v>
      </c>
      <c r="S40" s="610"/>
      <c r="T40" s="610"/>
      <c r="U40" s="610"/>
      <c r="V40" s="610"/>
      <c r="W40" s="610"/>
      <c r="X40" s="610"/>
      <c r="Y40" s="611"/>
      <c r="Z40" s="635">
        <v>19.399999999999999</v>
      </c>
      <c r="AA40" s="635"/>
      <c r="AB40" s="635"/>
      <c r="AC40" s="635"/>
      <c r="AD40" s="636" t="s">
        <v>127</v>
      </c>
      <c r="AE40" s="636"/>
      <c r="AF40" s="636"/>
      <c r="AG40" s="636"/>
      <c r="AH40" s="636"/>
      <c r="AI40" s="636"/>
      <c r="AJ40" s="636"/>
      <c r="AK40" s="636"/>
      <c r="AL40" s="612" t="s">
        <v>127</v>
      </c>
      <c r="AM40" s="613"/>
      <c r="AN40" s="613"/>
      <c r="AO40" s="637"/>
      <c r="AQ40" s="644" t="s">
        <v>339</v>
      </c>
      <c r="AR40" s="645"/>
      <c r="AS40" s="645"/>
      <c r="AT40" s="645"/>
      <c r="AU40" s="645"/>
      <c r="AV40" s="645"/>
      <c r="AW40" s="645"/>
      <c r="AX40" s="645"/>
      <c r="AY40" s="646"/>
      <c r="AZ40" s="609" t="s">
        <v>127</v>
      </c>
      <c r="BA40" s="610"/>
      <c r="BB40" s="610"/>
      <c r="BC40" s="610"/>
      <c r="BD40" s="619"/>
      <c r="BE40" s="619"/>
      <c r="BF40" s="647"/>
      <c r="BG40" s="649" t="s">
        <v>340</v>
      </c>
      <c r="BH40" s="650"/>
      <c r="BI40" s="650"/>
      <c r="BJ40" s="650"/>
      <c r="BK40" s="650"/>
      <c r="BL40" s="211"/>
      <c r="BM40" s="607" t="s">
        <v>341</v>
      </c>
      <c r="BN40" s="607"/>
      <c r="BO40" s="607"/>
      <c r="BP40" s="607"/>
      <c r="BQ40" s="607"/>
      <c r="BR40" s="607"/>
      <c r="BS40" s="607"/>
      <c r="BT40" s="607"/>
      <c r="BU40" s="608"/>
      <c r="BV40" s="609">
        <v>108</v>
      </c>
      <c r="BW40" s="610"/>
      <c r="BX40" s="610"/>
      <c r="BY40" s="610"/>
      <c r="BZ40" s="610"/>
      <c r="CA40" s="610"/>
      <c r="CB40" s="648"/>
      <c r="CD40" s="606" t="s">
        <v>342</v>
      </c>
      <c r="CE40" s="607"/>
      <c r="CF40" s="607"/>
      <c r="CG40" s="607"/>
      <c r="CH40" s="607"/>
      <c r="CI40" s="607"/>
      <c r="CJ40" s="607"/>
      <c r="CK40" s="607"/>
      <c r="CL40" s="607"/>
      <c r="CM40" s="607"/>
      <c r="CN40" s="607"/>
      <c r="CO40" s="607"/>
      <c r="CP40" s="607"/>
      <c r="CQ40" s="608"/>
      <c r="CR40" s="609">
        <v>506500</v>
      </c>
      <c r="CS40" s="610"/>
      <c r="CT40" s="610"/>
      <c r="CU40" s="610"/>
      <c r="CV40" s="610"/>
      <c r="CW40" s="610"/>
      <c r="CX40" s="610"/>
      <c r="CY40" s="611"/>
      <c r="CZ40" s="612">
        <v>0.6</v>
      </c>
      <c r="DA40" s="621"/>
      <c r="DB40" s="621"/>
      <c r="DC40" s="622"/>
      <c r="DD40" s="615" t="s">
        <v>127</v>
      </c>
      <c r="DE40" s="610"/>
      <c r="DF40" s="610"/>
      <c r="DG40" s="610"/>
      <c r="DH40" s="610"/>
      <c r="DI40" s="610"/>
      <c r="DJ40" s="610"/>
      <c r="DK40" s="611"/>
      <c r="DL40" s="615" t="s">
        <v>127</v>
      </c>
      <c r="DM40" s="610"/>
      <c r="DN40" s="610"/>
      <c r="DO40" s="610"/>
      <c r="DP40" s="610"/>
      <c r="DQ40" s="610"/>
      <c r="DR40" s="610"/>
      <c r="DS40" s="610"/>
      <c r="DT40" s="610"/>
      <c r="DU40" s="610"/>
      <c r="DV40" s="611"/>
      <c r="DW40" s="612" t="s">
        <v>127</v>
      </c>
      <c r="DX40" s="621"/>
      <c r="DY40" s="621"/>
      <c r="DZ40" s="621"/>
      <c r="EA40" s="621"/>
      <c r="EB40" s="621"/>
      <c r="EC40" s="643"/>
    </row>
    <row r="41" spans="2:133" ht="11.25" customHeight="1" x14ac:dyDescent="0.15">
      <c r="B41" s="606" t="s">
        <v>343</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4" t="s">
        <v>344</v>
      </c>
      <c r="AR41" s="645"/>
      <c r="AS41" s="645"/>
      <c r="AT41" s="645"/>
      <c r="AU41" s="645"/>
      <c r="AV41" s="645"/>
      <c r="AW41" s="645"/>
      <c r="AX41" s="645"/>
      <c r="AY41" s="646"/>
      <c r="AZ41" s="609">
        <v>1471081</v>
      </c>
      <c r="BA41" s="610"/>
      <c r="BB41" s="610"/>
      <c r="BC41" s="610"/>
      <c r="BD41" s="619"/>
      <c r="BE41" s="619"/>
      <c r="BF41" s="647"/>
      <c r="BG41" s="649"/>
      <c r="BH41" s="650"/>
      <c r="BI41" s="650"/>
      <c r="BJ41" s="650"/>
      <c r="BK41" s="650"/>
      <c r="BL41" s="211"/>
      <c r="BM41" s="607" t="s">
        <v>345</v>
      </c>
      <c r="BN41" s="607"/>
      <c r="BO41" s="607"/>
      <c r="BP41" s="607"/>
      <c r="BQ41" s="607"/>
      <c r="BR41" s="607"/>
      <c r="BS41" s="607"/>
      <c r="BT41" s="607"/>
      <c r="BU41" s="608"/>
      <c r="BV41" s="609" t="s">
        <v>127</v>
      </c>
      <c r="BW41" s="610"/>
      <c r="BX41" s="610"/>
      <c r="BY41" s="610"/>
      <c r="BZ41" s="610"/>
      <c r="CA41" s="610"/>
      <c r="CB41" s="648"/>
      <c r="CD41" s="606" t="s">
        <v>346</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347</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40" t="s">
        <v>348</v>
      </c>
      <c r="AR42" s="641"/>
      <c r="AS42" s="641"/>
      <c r="AT42" s="641"/>
      <c r="AU42" s="641"/>
      <c r="AV42" s="641"/>
      <c r="AW42" s="641"/>
      <c r="AX42" s="641"/>
      <c r="AY42" s="642"/>
      <c r="AZ42" s="589">
        <v>4818964</v>
      </c>
      <c r="BA42" s="623"/>
      <c r="BB42" s="623"/>
      <c r="BC42" s="623"/>
      <c r="BD42" s="590"/>
      <c r="BE42" s="590"/>
      <c r="BF42" s="638"/>
      <c r="BG42" s="651"/>
      <c r="BH42" s="652"/>
      <c r="BI42" s="652"/>
      <c r="BJ42" s="652"/>
      <c r="BK42" s="652"/>
      <c r="BL42" s="212"/>
      <c r="BM42" s="587" t="s">
        <v>349</v>
      </c>
      <c r="BN42" s="587"/>
      <c r="BO42" s="587"/>
      <c r="BP42" s="587"/>
      <c r="BQ42" s="587"/>
      <c r="BR42" s="587"/>
      <c r="BS42" s="587"/>
      <c r="BT42" s="587"/>
      <c r="BU42" s="588"/>
      <c r="BV42" s="589">
        <v>372</v>
      </c>
      <c r="BW42" s="623"/>
      <c r="BX42" s="623"/>
      <c r="BY42" s="623"/>
      <c r="BZ42" s="623"/>
      <c r="CA42" s="623"/>
      <c r="CB42" s="639"/>
      <c r="CD42" s="606" t="s">
        <v>350</v>
      </c>
      <c r="CE42" s="607"/>
      <c r="CF42" s="607"/>
      <c r="CG42" s="607"/>
      <c r="CH42" s="607"/>
      <c r="CI42" s="607"/>
      <c r="CJ42" s="607"/>
      <c r="CK42" s="607"/>
      <c r="CL42" s="607"/>
      <c r="CM42" s="607"/>
      <c r="CN42" s="607"/>
      <c r="CO42" s="607"/>
      <c r="CP42" s="607"/>
      <c r="CQ42" s="608"/>
      <c r="CR42" s="609">
        <v>18923588</v>
      </c>
      <c r="CS42" s="619"/>
      <c r="CT42" s="619"/>
      <c r="CU42" s="619"/>
      <c r="CV42" s="619"/>
      <c r="CW42" s="619"/>
      <c r="CX42" s="619"/>
      <c r="CY42" s="620"/>
      <c r="CZ42" s="612">
        <v>23</v>
      </c>
      <c r="DA42" s="621"/>
      <c r="DB42" s="621"/>
      <c r="DC42" s="622"/>
      <c r="DD42" s="615">
        <v>1777248</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351</v>
      </c>
      <c r="C43" s="607"/>
      <c r="D43" s="607"/>
      <c r="E43" s="607"/>
      <c r="F43" s="607"/>
      <c r="G43" s="607"/>
      <c r="H43" s="607"/>
      <c r="I43" s="607"/>
      <c r="J43" s="607"/>
      <c r="K43" s="607"/>
      <c r="L43" s="607"/>
      <c r="M43" s="607"/>
      <c r="N43" s="607"/>
      <c r="O43" s="607"/>
      <c r="P43" s="607"/>
      <c r="Q43" s="608"/>
      <c r="R43" s="609">
        <v>1327100</v>
      </c>
      <c r="S43" s="610"/>
      <c r="T43" s="610"/>
      <c r="U43" s="610"/>
      <c r="V43" s="610"/>
      <c r="W43" s="610"/>
      <c r="X43" s="610"/>
      <c r="Y43" s="611"/>
      <c r="Z43" s="635">
        <v>1.6</v>
      </c>
      <c r="AA43" s="635"/>
      <c r="AB43" s="635"/>
      <c r="AC43" s="635"/>
      <c r="AD43" s="636" t="s">
        <v>127</v>
      </c>
      <c r="AE43" s="636"/>
      <c r="AF43" s="636"/>
      <c r="AG43" s="636"/>
      <c r="AH43" s="636"/>
      <c r="AI43" s="636"/>
      <c r="AJ43" s="636"/>
      <c r="AK43" s="636"/>
      <c r="AL43" s="612" t="s">
        <v>127</v>
      </c>
      <c r="AM43" s="613"/>
      <c r="AN43" s="613"/>
      <c r="AO43" s="637"/>
      <c r="CD43" s="606" t="s">
        <v>352</v>
      </c>
      <c r="CE43" s="607"/>
      <c r="CF43" s="607"/>
      <c r="CG43" s="607"/>
      <c r="CH43" s="607"/>
      <c r="CI43" s="607"/>
      <c r="CJ43" s="607"/>
      <c r="CK43" s="607"/>
      <c r="CL43" s="607"/>
      <c r="CM43" s="607"/>
      <c r="CN43" s="607"/>
      <c r="CO43" s="607"/>
      <c r="CP43" s="607"/>
      <c r="CQ43" s="608"/>
      <c r="CR43" s="609">
        <v>449057</v>
      </c>
      <c r="CS43" s="619"/>
      <c r="CT43" s="619"/>
      <c r="CU43" s="619"/>
      <c r="CV43" s="619"/>
      <c r="CW43" s="619"/>
      <c r="CX43" s="619"/>
      <c r="CY43" s="620"/>
      <c r="CZ43" s="612">
        <v>0.5</v>
      </c>
      <c r="DA43" s="621"/>
      <c r="DB43" s="621"/>
      <c r="DC43" s="622"/>
      <c r="DD43" s="615">
        <v>449057</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353</v>
      </c>
      <c r="C44" s="587"/>
      <c r="D44" s="587"/>
      <c r="E44" s="587"/>
      <c r="F44" s="587"/>
      <c r="G44" s="587"/>
      <c r="H44" s="587"/>
      <c r="I44" s="587"/>
      <c r="J44" s="587"/>
      <c r="K44" s="587"/>
      <c r="L44" s="587"/>
      <c r="M44" s="587"/>
      <c r="N44" s="587"/>
      <c r="O44" s="587"/>
      <c r="P44" s="587"/>
      <c r="Q44" s="588"/>
      <c r="R44" s="589">
        <v>84024679</v>
      </c>
      <c r="S44" s="623"/>
      <c r="T44" s="623"/>
      <c r="U44" s="623"/>
      <c r="V44" s="623"/>
      <c r="W44" s="623"/>
      <c r="X44" s="623"/>
      <c r="Y44" s="624"/>
      <c r="Z44" s="625">
        <v>100</v>
      </c>
      <c r="AA44" s="625"/>
      <c r="AB44" s="625"/>
      <c r="AC44" s="625"/>
      <c r="AD44" s="626">
        <v>34707551</v>
      </c>
      <c r="AE44" s="626"/>
      <c r="AF44" s="626"/>
      <c r="AG44" s="626"/>
      <c r="AH44" s="626"/>
      <c r="AI44" s="626"/>
      <c r="AJ44" s="626"/>
      <c r="AK44" s="626"/>
      <c r="AL44" s="592">
        <v>100</v>
      </c>
      <c r="AM44" s="627"/>
      <c r="AN44" s="627"/>
      <c r="AO44" s="628"/>
      <c r="CD44" s="629" t="s">
        <v>300</v>
      </c>
      <c r="CE44" s="630"/>
      <c r="CF44" s="606" t="s">
        <v>354</v>
      </c>
      <c r="CG44" s="607"/>
      <c r="CH44" s="607"/>
      <c r="CI44" s="607"/>
      <c r="CJ44" s="607"/>
      <c r="CK44" s="607"/>
      <c r="CL44" s="607"/>
      <c r="CM44" s="607"/>
      <c r="CN44" s="607"/>
      <c r="CO44" s="607"/>
      <c r="CP44" s="607"/>
      <c r="CQ44" s="608"/>
      <c r="CR44" s="609">
        <v>7210093</v>
      </c>
      <c r="CS44" s="610"/>
      <c r="CT44" s="610"/>
      <c r="CU44" s="610"/>
      <c r="CV44" s="610"/>
      <c r="CW44" s="610"/>
      <c r="CX44" s="610"/>
      <c r="CY44" s="611"/>
      <c r="CZ44" s="612">
        <v>8.8000000000000007</v>
      </c>
      <c r="DA44" s="613"/>
      <c r="DB44" s="613"/>
      <c r="DC44" s="614"/>
      <c r="DD44" s="615">
        <v>1251914</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355</v>
      </c>
      <c r="CG45" s="607"/>
      <c r="CH45" s="607"/>
      <c r="CI45" s="607"/>
      <c r="CJ45" s="607"/>
      <c r="CK45" s="607"/>
      <c r="CL45" s="607"/>
      <c r="CM45" s="607"/>
      <c r="CN45" s="607"/>
      <c r="CO45" s="607"/>
      <c r="CP45" s="607"/>
      <c r="CQ45" s="608"/>
      <c r="CR45" s="609">
        <v>2632564</v>
      </c>
      <c r="CS45" s="619"/>
      <c r="CT45" s="619"/>
      <c r="CU45" s="619"/>
      <c r="CV45" s="619"/>
      <c r="CW45" s="619"/>
      <c r="CX45" s="619"/>
      <c r="CY45" s="620"/>
      <c r="CZ45" s="612">
        <v>3.2</v>
      </c>
      <c r="DA45" s="621"/>
      <c r="DB45" s="621"/>
      <c r="DC45" s="622"/>
      <c r="DD45" s="615">
        <v>112327</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356</v>
      </c>
      <c r="CD46" s="631"/>
      <c r="CE46" s="632"/>
      <c r="CF46" s="606" t="s">
        <v>357</v>
      </c>
      <c r="CG46" s="607"/>
      <c r="CH46" s="607"/>
      <c r="CI46" s="607"/>
      <c r="CJ46" s="607"/>
      <c r="CK46" s="607"/>
      <c r="CL46" s="607"/>
      <c r="CM46" s="607"/>
      <c r="CN46" s="607"/>
      <c r="CO46" s="607"/>
      <c r="CP46" s="607"/>
      <c r="CQ46" s="608"/>
      <c r="CR46" s="609">
        <v>4120848</v>
      </c>
      <c r="CS46" s="610"/>
      <c r="CT46" s="610"/>
      <c r="CU46" s="610"/>
      <c r="CV46" s="610"/>
      <c r="CW46" s="610"/>
      <c r="CX46" s="610"/>
      <c r="CY46" s="611"/>
      <c r="CZ46" s="612">
        <v>5</v>
      </c>
      <c r="DA46" s="613"/>
      <c r="DB46" s="613"/>
      <c r="DC46" s="614"/>
      <c r="DD46" s="615">
        <v>1069706</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358</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359</v>
      </c>
      <c r="CG47" s="607"/>
      <c r="CH47" s="607"/>
      <c r="CI47" s="607"/>
      <c r="CJ47" s="607"/>
      <c r="CK47" s="607"/>
      <c r="CL47" s="607"/>
      <c r="CM47" s="607"/>
      <c r="CN47" s="607"/>
      <c r="CO47" s="607"/>
      <c r="CP47" s="607"/>
      <c r="CQ47" s="608"/>
      <c r="CR47" s="609">
        <v>11713495</v>
      </c>
      <c r="CS47" s="619"/>
      <c r="CT47" s="619"/>
      <c r="CU47" s="619"/>
      <c r="CV47" s="619"/>
      <c r="CW47" s="619"/>
      <c r="CX47" s="619"/>
      <c r="CY47" s="620"/>
      <c r="CZ47" s="612">
        <v>14.2</v>
      </c>
      <c r="DA47" s="621"/>
      <c r="DB47" s="621"/>
      <c r="DC47" s="622"/>
      <c r="DD47" s="615">
        <v>525334</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360</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361</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362</v>
      </c>
      <c r="CE49" s="587"/>
      <c r="CF49" s="587"/>
      <c r="CG49" s="587"/>
      <c r="CH49" s="587"/>
      <c r="CI49" s="587"/>
      <c r="CJ49" s="587"/>
      <c r="CK49" s="587"/>
      <c r="CL49" s="587"/>
      <c r="CM49" s="587"/>
      <c r="CN49" s="587"/>
      <c r="CO49" s="587"/>
      <c r="CP49" s="587"/>
      <c r="CQ49" s="588"/>
      <c r="CR49" s="589">
        <v>82346251</v>
      </c>
      <c r="CS49" s="590"/>
      <c r="CT49" s="590"/>
      <c r="CU49" s="590"/>
      <c r="CV49" s="590"/>
      <c r="CW49" s="590"/>
      <c r="CX49" s="590"/>
      <c r="CY49" s="591"/>
      <c r="CZ49" s="592">
        <v>100</v>
      </c>
      <c r="DA49" s="593"/>
      <c r="DB49" s="593"/>
      <c r="DC49" s="594"/>
      <c r="DD49" s="595">
        <v>39113596</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ZPmxEoJmfXZPHUy3L6RkD3wwFxYnR4DgFZCd3F/dO86j2SXgm+B9wRs0/28wu98tHYqHuiQNRPTD7mmok9yAlw==" saltValue="UcyILELq9zIozuHmnJogT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363</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364</v>
      </c>
      <c r="DK2" s="1075"/>
      <c r="DL2" s="1075"/>
      <c r="DM2" s="1075"/>
      <c r="DN2" s="1075"/>
      <c r="DO2" s="1076"/>
      <c r="DP2" s="219"/>
      <c r="DQ2" s="1074" t="s">
        <v>365</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42" t="s">
        <v>366</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367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x14ac:dyDescent="0.15">
      <c r="A5" s="978" t="s">
        <v>368</v>
      </c>
      <c r="B5" s="979"/>
      <c r="C5" s="979"/>
      <c r="D5" s="979"/>
      <c r="E5" s="979"/>
      <c r="F5" s="979"/>
      <c r="G5" s="979"/>
      <c r="H5" s="979"/>
      <c r="I5" s="979"/>
      <c r="J5" s="979"/>
      <c r="K5" s="979"/>
      <c r="L5" s="979"/>
      <c r="M5" s="979"/>
      <c r="N5" s="979"/>
      <c r="O5" s="979"/>
      <c r="P5" s="980"/>
      <c r="Q5" s="984" t="s">
        <v>369</v>
      </c>
      <c r="R5" s="985"/>
      <c r="S5" s="985"/>
      <c r="T5" s="985"/>
      <c r="U5" s="986"/>
      <c r="V5" s="984" t="s">
        <v>370</v>
      </c>
      <c r="W5" s="985"/>
      <c r="X5" s="985"/>
      <c r="Y5" s="985"/>
      <c r="Z5" s="986"/>
      <c r="AA5" s="984" t="s">
        <v>371</v>
      </c>
      <c r="AB5" s="985"/>
      <c r="AC5" s="985"/>
      <c r="AD5" s="985"/>
      <c r="AE5" s="985"/>
      <c r="AF5" s="1077" t="s">
        <v>372</v>
      </c>
      <c r="AG5" s="985"/>
      <c r="AH5" s="985"/>
      <c r="AI5" s="985"/>
      <c r="AJ5" s="998"/>
      <c r="AK5" s="985" t="s">
        <v>373</v>
      </c>
      <c r="AL5" s="985"/>
      <c r="AM5" s="985"/>
      <c r="AN5" s="985"/>
      <c r="AO5" s="986"/>
      <c r="AP5" s="984" t="s">
        <v>374</v>
      </c>
      <c r="AQ5" s="985"/>
      <c r="AR5" s="985"/>
      <c r="AS5" s="985"/>
      <c r="AT5" s="986"/>
      <c r="AU5" s="984" t="s">
        <v>375</v>
      </c>
      <c r="AV5" s="985"/>
      <c r="AW5" s="985"/>
      <c r="AX5" s="985"/>
      <c r="AY5" s="998"/>
      <c r="AZ5" s="223"/>
      <c r="BA5" s="223"/>
      <c r="BB5" s="223"/>
      <c r="BC5" s="223"/>
      <c r="BD5" s="223"/>
      <c r="BE5" s="224"/>
      <c r="BF5" s="224"/>
      <c r="BG5" s="224"/>
      <c r="BH5" s="224"/>
      <c r="BI5" s="224"/>
      <c r="BJ5" s="224"/>
      <c r="BK5" s="224"/>
      <c r="BL5" s="224"/>
      <c r="BM5" s="224"/>
      <c r="BN5" s="224"/>
      <c r="BO5" s="224"/>
      <c r="BP5" s="224"/>
      <c r="BQ5" s="978" t="s">
        <v>376</v>
      </c>
      <c r="BR5" s="979"/>
      <c r="BS5" s="979"/>
      <c r="BT5" s="979"/>
      <c r="BU5" s="979"/>
      <c r="BV5" s="979"/>
      <c r="BW5" s="979"/>
      <c r="BX5" s="979"/>
      <c r="BY5" s="979"/>
      <c r="BZ5" s="979"/>
      <c r="CA5" s="979"/>
      <c r="CB5" s="979"/>
      <c r="CC5" s="979"/>
      <c r="CD5" s="979"/>
      <c r="CE5" s="979"/>
      <c r="CF5" s="979"/>
      <c r="CG5" s="980"/>
      <c r="CH5" s="984" t="s">
        <v>377</v>
      </c>
      <c r="CI5" s="985"/>
      <c r="CJ5" s="985"/>
      <c r="CK5" s="985"/>
      <c r="CL5" s="986"/>
      <c r="CM5" s="984" t="s">
        <v>378</v>
      </c>
      <c r="CN5" s="985"/>
      <c r="CO5" s="985"/>
      <c r="CP5" s="985"/>
      <c r="CQ5" s="986"/>
      <c r="CR5" s="984" t="s">
        <v>379</v>
      </c>
      <c r="CS5" s="985"/>
      <c r="CT5" s="985"/>
      <c r="CU5" s="985"/>
      <c r="CV5" s="986"/>
      <c r="CW5" s="984" t="s">
        <v>380</v>
      </c>
      <c r="CX5" s="985"/>
      <c r="CY5" s="985"/>
      <c r="CZ5" s="985"/>
      <c r="DA5" s="986"/>
      <c r="DB5" s="984" t="s">
        <v>381</v>
      </c>
      <c r="DC5" s="985"/>
      <c r="DD5" s="985"/>
      <c r="DE5" s="985"/>
      <c r="DF5" s="986"/>
      <c r="DG5" s="1067" t="s">
        <v>382</v>
      </c>
      <c r="DH5" s="1068"/>
      <c r="DI5" s="1068"/>
      <c r="DJ5" s="1068"/>
      <c r="DK5" s="1069"/>
      <c r="DL5" s="1067" t="s">
        <v>383</v>
      </c>
      <c r="DM5" s="1068"/>
      <c r="DN5" s="1068"/>
      <c r="DO5" s="1068"/>
      <c r="DP5" s="1069"/>
      <c r="DQ5" s="984" t="s">
        <v>384</v>
      </c>
      <c r="DR5" s="985"/>
      <c r="DS5" s="985"/>
      <c r="DT5" s="985"/>
      <c r="DU5" s="986"/>
      <c r="DV5" s="984" t="s">
        <v>375</v>
      </c>
      <c r="DW5" s="985"/>
      <c r="DX5" s="985"/>
      <c r="DY5" s="985"/>
      <c r="DZ5" s="998"/>
      <c r="EA5" s="226"/>
    </row>
    <row r="6" spans="1:131" s="22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6"/>
    </row>
    <row r="7" spans="1:131" s="227" customFormat="1" ht="26.25" customHeight="1" thickTop="1" x14ac:dyDescent="0.15">
      <c r="A7" s="228">
        <v>1</v>
      </c>
      <c r="B7" s="1030" t="s">
        <v>385</v>
      </c>
      <c r="C7" s="1031"/>
      <c r="D7" s="1031"/>
      <c r="E7" s="1031"/>
      <c r="F7" s="1031"/>
      <c r="G7" s="1031"/>
      <c r="H7" s="1031"/>
      <c r="I7" s="1031"/>
      <c r="J7" s="1031"/>
      <c r="K7" s="1031"/>
      <c r="L7" s="1031"/>
      <c r="M7" s="1031"/>
      <c r="N7" s="1031"/>
      <c r="O7" s="1031"/>
      <c r="P7" s="1032"/>
      <c r="Q7" s="1085">
        <v>83977</v>
      </c>
      <c r="R7" s="1086"/>
      <c r="S7" s="1086"/>
      <c r="T7" s="1086"/>
      <c r="U7" s="1086"/>
      <c r="V7" s="1086">
        <v>82242</v>
      </c>
      <c r="W7" s="1086"/>
      <c r="X7" s="1086"/>
      <c r="Y7" s="1086"/>
      <c r="Z7" s="1086"/>
      <c r="AA7" s="1086">
        <v>1735</v>
      </c>
      <c r="AB7" s="1086"/>
      <c r="AC7" s="1086"/>
      <c r="AD7" s="1086"/>
      <c r="AE7" s="1087"/>
      <c r="AF7" s="1088">
        <v>1585</v>
      </c>
      <c r="AG7" s="1089"/>
      <c r="AH7" s="1089"/>
      <c r="AI7" s="1089"/>
      <c r="AJ7" s="1090"/>
      <c r="AK7" s="1091"/>
      <c r="AL7" s="1092"/>
      <c r="AM7" s="1092"/>
      <c r="AN7" s="1092"/>
      <c r="AO7" s="1092"/>
      <c r="AP7" s="1092">
        <v>85647</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8">
        <v>1</v>
      </c>
      <c r="BR7" s="229"/>
      <c r="BS7" s="1082" t="s">
        <v>584</v>
      </c>
      <c r="BT7" s="1083"/>
      <c r="BU7" s="1083"/>
      <c r="BV7" s="1083"/>
      <c r="BW7" s="1083"/>
      <c r="BX7" s="1083"/>
      <c r="BY7" s="1083"/>
      <c r="BZ7" s="1083"/>
      <c r="CA7" s="1083"/>
      <c r="CB7" s="1083"/>
      <c r="CC7" s="1083"/>
      <c r="CD7" s="1083"/>
      <c r="CE7" s="1083"/>
      <c r="CF7" s="1083"/>
      <c r="CG7" s="1095"/>
      <c r="CH7" s="1079">
        <v>4</v>
      </c>
      <c r="CI7" s="1080"/>
      <c r="CJ7" s="1080"/>
      <c r="CK7" s="1080"/>
      <c r="CL7" s="1081"/>
      <c r="CM7" s="1079">
        <v>21</v>
      </c>
      <c r="CN7" s="1080"/>
      <c r="CO7" s="1080"/>
      <c r="CP7" s="1080"/>
      <c r="CQ7" s="1081"/>
      <c r="CR7" s="1079">
        <v>5</v>
      </c>
      <c r="CS7" s="1080"/>
      <c r="CT7" s="1080"/>
      <c r="CU7" s="1080"/>
      <c r="CV7" s="1081"/>
      <c r="CW7" s="1079">
        <v>279</v>
      </c>
      <c r="CX7" s="1080"/>
      <c r="CY7" s="1080"/>
      <c r="CZ7" s="1080"/>
      <c r="DA7" s="1081"/>
      <c r="DB7" s="1079" t="s">
        <v>595</v>
      </c>
      <c r="DC7" s="1080"/>
      <c r="DD7" s="1080"/>
      <c r="DE7" s="1080"/>
      <c r="DF7" s="1081"/>
      <c r="DG7" s="1079" t="s">
        <v>595</v>
      </c>
      <c r="DH7" s="1080"/>
      <c r="DI7" s="1080"/>
      <c r="DJ7" s="1080"/>
      <c r="DK7" s="1081"/>
      <c r="DL7" s="1079" t="s">
        <v>595</v>
      </c>
      <c r="DM7" s="1080"/>
      <c r="DN7" s="1080"/>
      <c r="DO7" s="1080"/>
      <c r="DP7" s="1081"/>
      <c r="DQ7" s="1079" t="s">
        <v>595</v>
      </c>
      <c r="DR7" s="1080"/>
      <c r="DS7" s="1080"/>
      <c r="DT7" s="1080"/>
      <c r="DU7" s="1081"/>
      <c r="DV7" s="1082"/>
      <c r="DW7" s="1083"/>
      <c r="DX7" s="1083"/>
      <c r="DY7" s="1083"/>
      <c r="DZ7" s="1084"/>
      <c r="EA7" s="226"/>
    </row>
    <row r="8" spans="1:131" s="227" customFormat="1" ht="26.25" customHeight="1" x14ac:dyDescent="0.15">
      <c r="A8" s="230">
        <v>2</v>
      </c>
      <c r="B8" s="1013" t="s">
        <v>386</v>
      </c>
      <c r="C8" s="1014"/>
      <c r="D8" s="1014"/>
      <c r="E8" s="1014"/>
      <c r="F8" s="1014"/>
      <c r="G8" s="1014"/>
      <c r="H8" s="1014"/>
      <c r="I8" s="1014"/>
      <c r="J8" s="1014"/>
      <c r="K8" s="1014"/>
      <c r="L8" s="1014"/>
      <c r="M8" s="1014"/>
      <c r="N8" s="1014"/>
      <c r="O8" s="1014"/>
      <c r="P8" s="1015"/>
      <c r="Q8" s="1021">
        <v>1</v>
      </c>
      <c r="R8" s="1022"/>
      <c r="S8" s="1022"/>
      <c r="T8" s="1022"/>
      <c r="U8" s="1022"/>
      <c r="V8" s="1022">
        <v>31</v>
      </c>
      <c r="W8" s="1022"/>
      <c r="X8" s="1022"/>
      <c r="Y8" s="1022"/>
      <c r="Z8" s="1022"/>
      <c r="AA8" s="1022">
        <v>-30</v>
      </c>
      <c r="AB8" s="1022"/>
      <c r="AC8" s="1022"/>
      <c r="AD8" s="1022"/>
      <c r="AE8" s="1023"/>
      <c r="AF8" s="1018">
        <v>-30</v>
      </c>
      <c r="AG8" s="1019"/>
      <c r="AH8" s="1019"/>
      <c r="AI8" s="1019"/>
      <c r="AJ8" s="1020"/>
      <c r="AK8" s="1063">
        <v>30</v>
      </c>
      <c r="AL8" s="1064"/>
      <c r="AM8" s="1064"/>
      <c r="AN8" s="1064"/>
      <c r="AO8" s="1064"/>
      <c r="AP8" s="1064">
        <v>8</v>
      </c>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30">
        <v>2</v>
      </c>
      <c r="BR8" s="231"/>
      <c r="BS8" s="975" t="s">
        <v>585</v>
      </c>
      <c r="BT8" s="976"/>
      <c r="BU8" s="976"/>
      <c r="BV8" s="976"/>
      <c r="BW8" s="976"/>
      <c r="BX8" s="976"/>
      <c r="BY8" s="976"/>
      <c r="BZ8" s="976"/>
      <c r="CA8" s="976"/>
      <c r="CB8" s="976"/>
      <c r="CC8" s="976"/>
      <c r="CD8" s="976"/>
      <c r="CE8" s="976"/>
      <c r="CF8" s="976"/>
      <c r="CG8" s="997"/>
      <c r="CH8" s="972">
        <v>-1</v>
      </c>
      <c r="CI8" s="973"/>
      <c r="CJ8" s="973"/>
      <c r="CK8" s="973"/>
      <c r="CL8" s="974"/>
      <c r="CM8" s="972">
        <v>4</v>
      </c>
      <c r="CN8" s="973"/>
      <c r="CO8" s="973"/>
      <c r="CP8" s="973"/>
      <c r="CQ8" s="974"/>
      <c r="CR8" s="972">
        <v>2</v>
      </c>
      <c r="CS8" s="973"/>
      <c r="CT8" s="973"/>
      <c r="CU8" s="973"/>
      <c r="CV8" s="974"/>
      <c r="CW8" s="972">
        <v>0</v>
      </c>
      <c r="CX8" s="973"/>
      <c r="CY8" s="973"/>
      <c r="CZ8" s="973"/>
      <c r="DA8" s="974"/>
      <c r="DB8" s="972" t="s">
        <v>595</v>
      </c>
      <c r="DC8" s="973"/>
      <c r="DD8" s="973"/>
      <c r="DE8" s="973"/>
      <c r="DF8" s="974"/>
      <c r="DG8" s="972" t="s">
        <v>595</v>
      </c>
      <c r="DH8" s="973"/>
      <c r="DI8" s="973"/>
      <c r="DJ8" s="973"/>
      <c r="DK8" s="974"/>
      <c r="DL8" s="972" t="s">
        <v>595</v>
      </c>
      <c r="DM8" s="973"/>
      <c r="DN8" s="973"/>
      <c r="DO8" s="973"/>
      <c r="DP8" s="974"/>
      <c r="DQ8" s="972" t="s">
        <v>595</v>
      </c>
      <c r="DR8" s="973"/>
      <c r="DS8" s="973"/>
      <c r="DT8" s="973"/>
      <c r="DU8" s="974"/>
      <c r="DV8" s="975"/>
      <c r="DW8" s="976"/>
      <c r="DX8" s="976"/>
      <c r="DY8" s="976"/>
      <c r="DZ8" s="977"/>
      <c r="EA8" s="226"/>
    </row>
    <row r="9" spans="1:131" s="227" customFormat="1" ht="26.25" customHeight="1" x14ac:dyDescent="0.15">
      <c r="A9" s="230">
        <v>3</v>
      </c>
      <c r="B9" s="1013" t="s">
        <v>388</v>
      </c>
      <c r="C9" s="1014"/>
      <c r="D9" s="1014"/>
      <c r="E9" s="1014"/>
      <c r="F9" s="1014"/>
      <c r="G9" s="1014"/>
      <c r="H9" s="1014"/>
      <c r="I9" s="1014"/>
      <c r="J9" s="1014"/>
      <c r="K9" s="1014"/>
      <c r="L9" s="1014"/>
      <c r="M9" s="1014"/>
      <c r="N9" s="1014"/>
      <c r="O9" s="1014"/>
      <c r="P9" s="1015"/>
      <c r="Q9" s="1021">
        <v>47</v>
      </c>
      <c r="R9" s="1022"/>
      <c r="S9" s="1022"/>
      <c r="T9" s="1022"/>
      <c r="U9" s="1022"/>
      <c r="V9" s="1022">
        <v>73</v>
      </c>
      <c r="W9" s="1022"/>
      <c r="X9" s="1022"/>
      <c r="Y9" s="1022"/>
      <c r="Z9" s="1022"/>
      <c r="AA9" s="1022">
        <v>-26</v>
      </c>
      <c r="AB9" s="1022"/>
      <c r="AC9" s="1022"/>
      <c r="AD9" s="1022"/>
      <c r="AE9" s="1023"/>
      <c r="AF9" s="1018">
        <v>-26</v>
      </c>
      <c r="AG9" s="1019"/>
      <c r="AH9" s="1019"/>
      <c r="AI9" s="1019"/>
      <c r="AJ9" s="1020"/>
      <c r="AK9" s="1063">
        <v>26</v>
      </c>
      <c r="AL9" s="1064"/>
      <c r="AM9" s="1064"/>
      <c r="AN9" s="1064"/>
      <c r="AO9" s="1064"/>
      <c r="AP9" s="1064">
        <v>96</v>
      </c>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30">
        <v>3</v>
      </c>
      <c r="BR9" s="231"/>
      <c r="BS9" s="975" t="s">
        <v>586</v>
      </c>
      <c r="BT9" s="976"/>
      <c r="BU9" s="976"/>
      <c r="BV9" s="976"/>
      <c r="BW9" s="976"/>
      <c r="BX9" s="976"/>
      <c r="BY9" s="976"/>
      <c r="BZ9" s="976"/>
      <c r="CA9" s="976"/>
      <c r="CB9" s="976"/>
      <c r="CC9" s="976"/>
      <c r="CD9" s="976"/>
      <c r="CE9" s="976"/>
      <c r="CF9" s="976"/>
      <c r="CG9" s="997"/>
      <c r="CH9" s="972">
        <v>1</v>
      </c>
      <c r="CI9" s="973"/>
      <c r="CJ9" s="973"/>
      <c r="CK9" s="973"/>
      <c r="CL9" s="974"/>
      <c r="CM9" s="972">
        <v>20</v>
      </c>
      <c r="CN9" s="973"/>
      <c r="CO9" s="973"/>
      <c r="CP9" s="973"/>
      <c r="CQ9" s="974"/>
      <c r="CR9" s="972">
        <v>60</v>
      </c>
      <c r="CS9" s="973"/>
      <c r="CT9" s="973"/>
      <c r="CU9" s="973"/>
      <c r="CV9" s="974"/>
      <c r="CW9" s="972">
        <v>0</v>
      </c>
      <c r="CX9" s="973"/>
      <c r="CY9" s="973"/>
      <c r="CZ9" s="973"/>
      <c r="DA9" s="974"/>
      <c r="DB9" s="972" t="s">
        <v>595</v>
      </c>
      <c r="DC9" s="973"/>
      <c r="DD9" s="973"/>
      <c r="DE9" s="973"/>
      <c r="DF9" s="974"/>
      <c r="DG9" s="972" t="s">
        <v>595</v>
      </c>
      <c r="DH9" s="973"/>
      <c r="DI9" s="973"/>
      <c r="DJ9" s="973"/>
      <c r="DK9" s="974"/>
      <c r="DL9" s="972" t="s">
        <v>595</v>
      </c>
      <c r="DM9" s="973"/>
      <c r="DN9" s="973"/>
      <c r="DO9" s="973"/>
      <c r="DP9" s="974"/>
      <c r="DQ9" s="972" t="s">
        <v>595</v>
      </c>
      <c r="DR9" s="973"/>
      <c r="DS9" s="973"/>
      <c r="DT9" s="973"/>
      <c r="DU9" s="974"/>
      <c r="DV9" s="975"/>
      <c r="DW9" s="976"/>
      <c r="DX9" s="976"/>
      <c r="DY9" s="976"/>
      <c r="DZ9" s="977"/>
      <c r="EA9" s="226"/>
    </row>
    <row r="10" spans="1:131" s="227" customFormat="1" ht="26.25" customHeight="1" x14ac:dyDescent="0.15">
      <c r="A10" s="230">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30">
        <v>4</v>
      </c>
      <c r="BR10" s="231"/>
      <c r="BS10" s="975" t="s">
        <v>587</v>
      </c>
      <c r="BT10" s="976"/>
      <c r="BU10" s="976"/>
      <c r="BV10" s="976"/>
      <c r="BW10" s="976"/>
      <c r="BX10" s="976"/>
      <c r="BY10" s="976"/>
      <c r="BZ10" s="976"/>
      <c r="CA10" s="976"/>
      <c r="CB10" s="976"/>
      <c r="CC10" s="976"/>
      <c r="CD10" s="976"/>
      <c r="CE10" s="976"/>
      <c r="CF10" s="976"/>
      <c r="CG10" s="997"/>
      <c r="CH10" s="972">
        <v>0</v>
      </c>
      <c r="CI10" s="973"/>
      <c r="CJ10" s="973"/>
      <c r="CK10" s="973"/>
      <c r="CL10" s="974"/>
      <c r="CM10" s="972">
        <v>24</v>
      </c>
      <c r="CN10" s="973"/>
      <c r="CO10" s="973"/>
      <c r="CP10" s="973"/>
      <c r="CQ10" s="974"/>
      <c r="CR10" s="972">
        <v>50</v>
      </c>
      <c r="CS10" s="973"/>
      <c r="CT10" s="973"/>
      <c r="CU10" s="973"/>
      <c r="CV10" s="974"/>
      <c r="CW10" s="972">
        <v>8</v>
      </c>
      <c r="CX10" s="973"/>
      <c r="CY10" s="973"/>
      <c r="CZ10" s="973"/>
      <c r="DA10" s="974"/>
      <c r="DB10" s="972" t="s">
        <v>595</v>
      </c>
      <c r="DC10" s="973"/>
      <c r="DD10" s="973"/>
      <c r="DE10" s="973"/>
      <c r="DF10" s="974"/>
      <c r="DG10" s="972" t="s">
        <v>595</v>
      </c>
      <c r="DH10" s="973"/>
      <c r="DI10" s="973"/>
      <c r="DJ10" s="973"/>
      <c r="DK10" s="974"/>
      <c r="DL10" s="972" t="s">
        <v>595</v>
      </c>
      <c r="DM10" s="973"/>
      <c r="DN10" s="973"/>
      <c r="DO10" s="973"/>
      <c r="DP10" s="974"/>
      <c r="DQ10" s="972" t="s">
        <v>595</v>
      </c>
      <c r="DR10" s="973"/>
      <c r="DS10" s="973"/>
      <c r="DT10" s="973"/>
      <c r="DU10" s="974"/>
      <c r="DV10" s="975"/>
      <c r="DW10" s="976"/>
      <c r="DX10" s="976"/>
      <c r="DY10" s="976"/>
      <c r="DZ10" s="977"/>
      <c r="EA10" s="226"/>
    </row>
    <row r="11" spans="1:131" s="227" customFormat="1" ht="26.25" customHeight="1" x14ac:dyDescent="0.15">
      <c r="A11" s="230">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30">
        <v>5</v>
      </c>
      <c r="BR11" s="231"/>
      <c r="BS11" s="975" t="s">
        <v>588</v>
      </c>
      <c r="BT11" s="976"/>
      <c r="BU11" s="976"/>
      <c r="BV11" s="976"/>
      <c r="BW11" s="976"/>
      <c r="BX11" s="976"/>
      <c r="BY11" s="976"/>
      <c r="BZ11" s="976"/>
      <c r="CA11" s="976"/>
      <c r="CB11" s="976"/>
      <c r="CC11" s="976"/>
      <c r="CD11" s="976"/>
      <c r="CE11" s="976"/>
      <c r="CF11" s="976"/>
      <c r="CG11" s="997"/>
      <c r="CH11" s="972">
        <v>-2</v>
      </c>
      <c r="CI11" s="973"/>
      <c r="CJ11" s="973"/>
      <c r="CK11" s="973"/>
      <c r="CL11" s="974"/>
      <c r="CM11" s="972">
        <v>25</v>
      </c>
      <c r="CN11" s="973"/>
      <c r="CO11" s="973"/>
      <c r="CP11" s="973"/>
      <c r="CQ11" s="974"/>
      <c r="CR11" s="972">
        <v>50</v>
      </c>
      <c r="CS11" s="973"/>
      <c r="CT11" s="973"/>
      <c r="CU11" s="973"/>
      <c r="CV11" s="974"/>
      <c r="CW11" s="972">
        <v>1</v>
      </c>
      <c r="CX11" s="973"/>
      <c r="CY11" s="973"/>
      <c r="CZ11" s="973"/>
      <c r="DA11" s="974"/>
      <c r="DB11" s="972" t="s">
        <v>595</v>
      </c>
      <c r="DC11" s="973"/>
      <c r="DD11" s="973"/>
      <c r="DE11" s="973"/>
      <c r="DF11" s="974"/>
      <c r="DG11" s="972" t="s">
        <v>595</v>
      </c>
      <c r="DH11" s="973"/>
      <c r="DI11" s="973"/>
      <c r="DJ11" s="973"/>
      <c r="DK11" s="974"/>
      <c r="DL11" s="972" t="s">
        <v>595</v>
      </c>
      <c r="DM11" s="973"/>
      <c r="DN11" s="973"/>
      <c r="DO11" s="973"/>
      <c r="DP11" s="974"/>
      <c r="DQ11" s="972" t="s">
        <v>595</v>
      </c>
      <c r="DR11" s="973"/>
      <c r="DS11" s="973"/>
      <c r="DT11" s="973"/>
      <c r="DU11" s="974"/>
      <c r="DV11" s="975"/>
      <c r="DW11" s="976"/>
      <c r="DX11" s="976"/>
      <c r="DY11" s="976"/>
      <c r="DZ11" s="977"/>
      <c r="EA11" s="226"/>
    </row>
    <row r="12" spans="1:131" s="227" customFormat="1" ht="26.25" customHeight="1" x14ac:dyDescent="0.15">
      <c r="A12" s="230">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30">
        <v>6</v>
      </c>
      <c r="BR12" s="23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6"/>
    </row>
    <row r="13" spans="1:131" s="227" customFormat="1" ht="26.25" customHeight="1" x14ac:dyDescent="0.15">
      <c r="A13" s="230">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30">
        <v>7</v>
      </c>
      <c r="BR13" s="23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6"/>
    </row>
    <row r="14" spans="1:131" s="227" customFormat="1" ht="26.25" customHeight="1" x14ac:dyDescent="0.15">
      <c r="A14" s="230">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30">
        <v>8</v>
      </c>
      <c r="BR14" s="23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6"/>
    </row>
    <row r="15" spans="1:131" s="227" customFormat="1" ht="26.25" customHeight="1" x14ac:dyDescent="0.15">
      <c r="A15" s="230">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30">
        <v>9</v>
      </c>
      <c r="BR15" s="23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6"/>
    </row>
    <row r="16" spans="1:131" s="227" customFormat="1" ht="26.25" customHeight="1" x14ac:dyDescent="0.15">
      <c r="A16" s="230">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30">
        <v>10</v>
      </c>
      <c r="BR16" s="23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6"/>
    </row>
    <row r="17" spans="1:131" s="227" customFormat="1" ht="26.25" customHeight="1" x14ac:dyDescent="0.15">
      <c r="A17" s="230">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30">
        <v>11</v>
      </c>
      <c r="BR17" s="23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6"/>
    </row>
    <row r="18" spans="1:131" s="227" customFormat="1" ht="26.25" customHeight="1" x14ac:dyDescent="0.15">
      <c r="A18" s="230">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30">
        <v>12</v>
      </c>
      <c r="BR18" s="23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6"/>
    </row>
    <row r="19" spans="1:131" s="227" customFormat="1" ht="26.25" customHeight="1" x14ac:dyDescent="0.15">
      <c r="A19" s="230">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30">
        <v>13</v>
      </c>
      <c r="BR19" s="23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6"/>
    </row>
    <row r="20" spans="1:131" s="227" customFormat="1" ht="26.25" customHeight="1" x14ac:dyDescent="0.15">
      <c r="A20" s="230">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30">
        <v>14</v>
      </c>
      <c r="BR20" s="23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6"/>
    </row>
    <row r="21" spans="1:131" s="227" customFormat="1" ht="26.25" customHeight="1" thickBot="1" x14ac:dyDescent="0.2">
      <c r="A21" s="230">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30">
        <v>15</v>
      </c>
      <c r="BR21" s="23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6"/>
    </row>
    <row r="22" spans="1:131" s="227" customFormat="1" ht="26.25" customHeight="1" x14ac:dyDescent="0.15">
      <c r="A22" s="230">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389</v>
      </c>
      <c r="BA22" s="1011"/>
      <c r="BB22" s="1011"/>
      <c r="BC22" s="1011"/>
      <c r="BD22" s="1012"/>
      <c r="BE22" s="224"/>
      <c r="BF22" s="224"/>
      <c r="BG22" s="224"/>
      <c r="BH22" s="224"/>
      <c r="BI22" s="224"/>
      <c r="BJ22" s="224"/>
      <c r="BK22" s="224"/>
      <c r="BL22" s="224"/>
      <c r="BM22" s="224"/>
      <c r="BN22" s="224"/>
      <c r="BO22" s="224"/>
      <c r="BP22" s="224"/>
      <c r="BQ22" s="230">
        <v>16</v>
      </c>
      <c r="BR22" s="23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6"/>
    </row>
    <row r="23" spans="1:131" s="227" customFormat="1" ht="26.25" customHeight="1" thickBot="1" x14ac:dyDescent="0.2">
      <c r="A23" s="232" t="s">
        <v>390</v>
      </c>
      <c r="B23" s="920" t="s">
        <v>391</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v>1529</v>
      </c>
      <c r="AG23" s="1044"/>
      <c r="AH23" s="1044"/>
      <c r="AI23" s="1044"/>
      <c r="AJ23" s="1053"/>
      <c r="AK23" s="1054"/>
      <c r="AL23" s="1055"/>
      <c r="AM23" s="1055"/>
      <c r="AN23" s="1055"/>
      <c r="AO23" s="1055"/>
      <c r="AP23" s="1044">
        <v>85751</v>
      </c>
      <c r="AQ23" s="1044"/>
      <c r="AR23" s="1044"/>
      <c r="AS23" s="1044"/>
      <c r="AT23" s="1044"/>
      <c r="AU23" s="1045"/>
      <c r="AV23" s="1045"/>
      <c r="AW23" s="1045"/>
      <c r="AX23" s="1045"/>
      <c r="AY23" s="1046"/>
      <c r="AZ23" s="1047" t="s">
        <v>128</v>
      </c>
      <c r="BA23" s="1048"/>
      <c r="BB23" s="1048"/>
      <c r="BC23" s="1048"/>
      <c r="BD23" s="1049"/>
      <c r="BE23" s="224"/>
      <c r="BF23" s="224"/>
      <c r="BG23" s="224"/>
      <c r="BH23" s="224"/>
      <c r="BI23" s="224"/>
      <c r="BJ23" s="224"/>
      <c r="BK23" s="224"/>
      <c r="BL23" s="224"/>
      <c r="BM23" s="224"/>
      <c r="BN23" s="224"/>
      <c r="BO23" s="224"/>
      <c r="BP23" s="224"/>
      <c r="BQ23" s="230">
        <v>17</v>
      </c>
      <c r="BR23" s="23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6"/>
    </row>
    <row r="24" spans="1:131" s="227" customFormat="1" ht="26.25" customHeight="1" x14ac:dyDescent="0.15">
      <c r="A24" s="1043" t="s">
        <v>392</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30">
        <v>18</v>
      </c>
      <c r="BR24" s="23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6"/>
    </row>
    <row r="25" spans="1:131" ht="26.25" customHeight="1" thickBot="1" x14ac:dyDescent="0.2">
      <c r="A25" s="1042" t="s">
        <v>393</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3"/>
      <c r="BP25" s="233"/>
      <c r="BQ25" s="230">
        <v>19</v>
      </c>
      <c r="BR25" s="23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368</v>
      </c>
      <c r="B26" s="979"/>
      <c r="C26" s="979"/>
      <c r="D26" s="979"/>
      <c r="E26" s="979"/>
      <c r="F26" s="979"/>
      <c r="G26" s="979"/>
      <c r="H26" s="979"/>
      <c r="I26" s="979"/>
      <c r="J26" s="979"/>
      <c r="K26" s="979"/>
      <c r="L26" s="979"/>
      <c r="M26" s="979"/>
      <c r="N26" s="979"/>
      <c r="O26" s="979"/>
      <c r="P26" s="980"/>
      <c r="Q26" s="984" t="s">
        <v>394</v>
      </c>
      <c r="R26" s="985"/>
      <c r="S26" s="985"/>
      <c r="T26" s="985"/>
      <c r="U26" s="986"/>
      <c r="V26" s="984" t="s">
        <v>395</v>
      </c>
      <c r="W26" s="985"/>
      <c r="X26" s="985"/>
      <c r="Y26" s="985"/>
      <c r="Z26" s="986"/>
      <c r="AA26" s="984" t="s">
        <v>396</v>
      </c>
      <c r="AB26" s="985"/>
      <c r="AC26" s="985"/>
      <c r="AD26" s="985"/>
      <c r="AE26" s="985"/>
      <c r="AF26" s="1038" t="s">
        <v>397</v>
      </c>
      <c r="AG26" s="991"/>
      <c r="AH26" s="991"/>
      <c r="AI26" s="991"/>
      <c r="AJ26" s="1039"/>
      <c r="AK26" s="985" t="s">
        <v>398</v>
      </c>
      <c r="AL26" s="985"/>
      <c r="AM26" s="985"/>
      <c r="AN26" s="985"/>
      <c r="AO26" s="986"/>
      <c r="AP26" s="984" t="s">
        <v>399</v>
      </c>
      <c r="AQ26" s="985"/>
      <c r="AR26" s="985"/>
      <c r="AS26" s="985"/>
      <c r="AT26" s="986"/>
      <c r="AU26" s="984" t="s">
        <v>400</v>
      </c>
      <c r="AV26" s="985"/>
      <c r="AW26" s="985"/>
      <c r="AX26" s="985"/>
      <c r="AY26" s="986"/>
      <c r="AZ26" s="984" t="s">
        <v>401</v>
      </c>
      <c r="BA26" s="985"/>
      <c r="BB26" s="985"/>
      <c r="BC26" s="985"/>
      <c r="BD26" s="986"/>
      <c r="BE26" s="984" t="s">
        <v>375</v>
      </c>
      <c r="BF26" s="985"/>
      <c r="BG26" s="985"/>
      <c r="BH26" s="985"/>
      <c r="BI26" s="998"/>
      <c r="BJ26" s="223"/>
      <c r="BK26" s="223"/>
      <c r="BL26" s="223"/>
      <c r="BM26" s="223"/>
      <c r="BN26" s="223"/>
      <c r="BO26" s="233"/>
      <c r="BP26" s="233"/>
      <c r="BQ26" s="230">
        <v>20</v>
      </c>
      <c r="BR26" s="23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3"/>
      <c r="BP27" s="233"/>
      <c r="BQ27" s="230">
        <v>21</v>
      </c>
      <c r="BR27" s="23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4">
        <v>1</v>
      </c>
      <c r="B28" s="1030" t="s">
        <v>402</v>
      </c>
      <c r="C28" s="1031"/>
      <c r="D28" s="1031"/>
      <c r="E28" s="1031"/>
      <c r="F28" s="1031"/>
      <c r="G28" s="1031"/>
      <c r="H28" s="1031"/>
      <c r="I28" s="1031"/>
      <c r="J28" s="1031"/>
      <c r="K28" s="1031"/>
      <c r="L28" s="1031"/>
      <c r="M28" s="1031"/>
      <c r="N28" s="1031"/>
      <c r="O28" s="1031"/>
      <c r="P28" s="1032"/>
      <c r="Q28" s="1033">
        <v>17031</v>
      </c>
      <c r="R28" s="1034"/>
      <c r="S28" s="1034"/>
      <c r="T28" s="1034"/>
      <c r="U28" s="1034"/>
      <c r="V28" s="1034">
        <v>16341</v>
      </c>
      <c r="W28" s="1034"/>
      <c r="X28" s="1034"/>
      <c r="Y28" s="1034"/>
      <c r="Z28" s="1034"/>
      <c r="AA28" s="1034">
        <v>690</v>
      </c>
      <c r="AB28" s="1034"/>
      <c r="AC28" s="1034"/>
      <c r="AD28" s="1034"/>
      <c r="AE28" s="1035"/>
      <c r="AF28" s="1036">
        <v>690</v>
      </c>
      <c r="AG28" s="1034"/>
      <c r="AH28" s="1034"/>
      <c r="AI28" s="1034"/>
      <c r="AJ28" s="1037"/>
      <c r="AK28" s="1025">
        <v>1471</v>
      </c>
      <c r="AL28" s="1026"/>
      <c r="AM28" s="1026"/>
      <c r="AN28" s="1026"/>
      <c r="AO28" s="1026"/>
      <c r="AP28" s="1026" t="s">
        <v>589</v>
      </c>
      <c r="AQ28" s="1026"/>
      <c r="AR28" s="1026"/>
      <c r="AS28" s="1026"/>
      <c r="AT28" s="1026"/>
      <c r="AU28" s="1026" t="s">
        <v>589</v>
      </c>
      <c r="AV28" s="1026"/>
      <c r="AW28" s="1026"/>
      <c r="AX28" s="1026"/>
      <c r="AY28" s="1026"/>
      <c r="AZ28" s="1027" t="s">
        <v>589</v>
      </c>
      <c r="BA28" s="1027"/>
      <c r="BB28" s="1027"/>
      <c r="BC28" s="1027"/>
      <c r="BD28" s="1027"/>
      <c r="BE28" s="1028"/>
      <c r="BF28" s="1028"/>
      <c r="BG28" s="1028"/>
      <c r="BH28" s="1028"/>
      <c r="BI28" s="1029"/>
      <c r="BJ28" s="223"/>
      <c r="BK28" s="223"/>
      <c r="BL28" s="223"/>
      <c r="BM28" s="223"/>
      <c r="BN28" s="223"/>
      <c r="BO28" s="233"/>
      <c r="BP28" s="233"/>
      <c r="BQ28" s="230">
        <v>22</v>
      </c>
      <c r="BR28" s="23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4">
        <v>2</v>
      </c>
      <c r="B29" s="1013" t="s">
        <v>403</v>
      </c>
      <c r="C29" s="1014"/>
      <c r="D29" s="1014"/>
      <c r="E29" s="1014"/>
      <c r="F29" s="1014"/>
      <c r="G29" s="1014"/>
      <c r="H29" s="1014"/>
      <c r="I29" s="1014"/>
      <c r="J29" s="1014"/>
      <c r="K29" s="1014"/>
      <c r="L29" s="1014"/>
      <c r="M29" s="1014"/>
      <c r="N29" s="1014"/>
      <c r="O29" s="1014"/>
      <c r="P29" s="1015"/>
      <c r="Q29" s="1021">
        <v>1963</v>
      </c>
      <c r="R29" s="1022"/>
      <c r="S29" s="1022"/>
      <c r="T29" s="1022"/>
      <c r="U29" s="1022"/>
      <c r="V29" s="1022">
        <v>1925</v>
      </c>
      <c r="W29" s="1022"/>
      <c r="X29" s="1022"/>
      <c r="Y29" s="1022"/>
      <c r="Z29" s="1022"/>
      <c r="AA29" s="1022">
        <v>38</v>
      </c>
      <c r="AB29" s="1022"/>
      <c r="AC29" s="1022"/>
      <c r="AD29" s="1022"/>
      <c r="AE29" s="1023"/>
      <c r="AF29" s="1018">
        <v>38</v>
      </c>
      <c r="AG29" s="1019"/>
      <c r="AH29" s="1019"/>
      <c r="AI29" s="1019"/>
      <c r="AJ29" s="1020"/>
      <c r="AK29" s="963">
        <v>602</v>
      </c>
      <c r="AL29" s="954"/>
      <c r="AM29" s="954"/>
      <c r="AN29" s="954"/>
      <c r="AO29" s="954"/>
      <c r="AP29" s="954" t="s">
        <v>589</v>
      </c>
      <c r="AQ29" s="954"/>
      <c r="AR29" s="954"/>
      <c r="AS29" s="954"/>
      <c r="AT29" s="954"/>
      <c r="AU29" s="954" t="s">
        <v>589</v>
      </c>
      <c r="AV29" s="954"/>
      <c r="AW29" s="954"/>
      <c r="AX29" s="954"/>
      <c r="AY29" s="954"/>
      <c r="AZ29" s="1024" t="s">
        <v>589</v>
      </c>
      <c r="BA29" s="1024"/>
      <c r="BB29" s="1024"/>
      <c r="BC29" s="1024"/>
      <c r="BD29" s="1024"/>
      <c r="BE29" s="955"/>
      <c r="BF29" s="955"/>
      <c r="BG29" s="955"/>
      <c r="BH29" s="955"/>
      <c r="BI29" s="956"/>
      <c r="BJ29" s="223"/>
      <c r="BK29" s="223"/>
      <c r="BL29" s="223"/>
      <c r="BM29" s="223"/>
      <c r="BN29" s="223"/>
      <c r="BO29" s="233"/>
      <c r="BP29" s="233"/>
      <c r="BQ29" s="230">
        <v>23</v>
      </c>
      <c r="BR29" s="23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4">
        <v>3</v>
      </c>
      <c r="B30" s="1013" t="s">
        <v>404</v>
      </c>
      <c r="C30" s="1014"/>
      <c r="D30" s="1014"/>
      <c r="E30" s="1014"/>
      <c r="F30" s="1014"/>
      <c r="G30" s="1014"/>
      <c r="H30" s="1014"/>
      <c r="I30" s="1014"/>
      <c r="J30" s="1014"/>
      <c r="K30" s="1014"/>
      <c r="L30" s="1014"/>
      <c r="M30" s="1014"/>
      <c r="N30" s="1014"/>
      <c r="O30" s="1014"/>
      <c r="P30" s="1015"/>
      <c r="Q30" s="1021">
        <v>15886</v>
      </c>
      <c r="R30" s="1022"/>
      <c r="S30" s="1022"/>
      <c r="T30" s="1022"/>
      <c r="U30" s="1022"/>
      <c r="V30" s="1022">
        <v>14677</v>
      </c>
      <c r="W30" s="1022"/>
      <c r="X30" s="1022"/>
      <c r="Y30" s="1022"/>
      <c r="Z30" s="1022"/>
      <c r="AA30" s="1022">
        <v>1209</v>
      </c>
      <c r="AB30" s="1022"/>
      <c r="AC30" s="1022"/>
      <c r="AD30" s="1022"/>
      <c r="AE30" s="1023"/>
      <c r="AF30" s="1018">
        <v>1209</v>
      </c>
      <c r="AG30" s="1019"/>
      <c r="AH30" s="1019"/>
      <c r="AI30" s="1019"/>
      <c r="AJ30" s="1020"/>
      <c r="AK30" s="963">
        <v>2376</v>
      </c>
      <c r="AL30" s="954"/>
      <c r="AM30" s="954"/>
      <c r="AN30" s="954"/>
      <c r="AO30" s="954"/>
      <c r="AP30" s="954" t="s">
        <v>589</v>
      </c>
      <c r="AQ30" s="954"/>
      <c r="AR30" s="954"/>
      <c r="AS30" s="954"/>
      <c r="AT30" s="954"/>
      <c r="AU30" s="954" t="s">
        <v>589</v>
      </c>
      <c r="AV30" s="954"/>
      <c r="AW30" s="954"/>
      <c r="AX30" s="954"/>
      <c r="AY30" s="954"/>
      <c r="AZ30" s="1024" t="s">
        <v>589</v>
      </c>
      <c r="BA30" s="1024"/>
      <c r="BB30" s="1024"/>
      <c r="BC30" s="1024"/>
      <c r="BD30" s="1024"/>
      <c r="BE30" s="955"/>
      <c r="BF30" s="955"/>
      <c r="BG30" s="955"/>
      <c r="BH30" s="955"/>
      <c r="BI30" s="956"/>
      <c r="BJ30" s="223"/>
      <c r="BK30" s="223"/>
      <c r="BL30" s="223"/>
      <c r="BM30" s="223"/>
      <c r="BN30" s="223"/>
      <c r="BO30" s="233"/>
      <c r="BP30" s="233"/>
      <c r="BQ30" s="230">
        <v>24</v>
      </c>
      <c r="BR30" s="23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4">
        <v>4</v>
      </c>
      <c r="B31" s="1013" t="s">
        <v>405</v>
      </c>
      <c r="C31" s="1014"/>
      <c r="D31" s="1014"/>
      <c r="E31" s="1014"/>
      <c r="F31" s="1014"/>
      <c r="G31" s="1014"/>
      <c r="H31" s="1014"/>
      <c r="I31" s="1014"/>
      <c r="J31" s="1014"/>
      <c r="K31" s="1014"/>
      <c r="L31" s="1014"/>
      <c r="M31" s="1014"/>
      <c r="N31" s="1014"/>
      <c r="O31" s="1014"/>
      <c r="P31" s="1015"/>
      <c r="Q31" s="1021">
        <v>579</v>
      </c>
      <c r="R31" s="1022"/>
      <c r="S31" s="1022"/>
      <c r="T31" s="1022"/>
      <c r="U31" s="1022"/>
      <c r="V31" s="1022">
        <v>486</v>
      </c>
      <c r="W31" s="1022"/>
      <c r="X31" s="1022"/>
      <c r="Y31" s="1022"/>
      <c r="Z31" s="1022"/>
      <c r="AA31" s="1022">
        <v>93</v>
      </c>
      <c r="AB31" s="1022"/>
      <c r="AC31" s="1022"/>
      <c r="AD31" s="1022"/>
      <c r="AE31" s="1023"/>
      <c r="AF31" s="1018">
        <v>658</v>
      </c>
      <c r="AG31" s="1019"/>
      <c r="AH31" s="1019"/>
      <c r="AI31" s="1019"/>
      <c r="AJ31" s="1020"/>
      <c r="AK31" s="963">
        <v>29</v>
      </c>
      <c r="AL31" s="954"/>
      <c r="AM31" s="954"/>
      <c r="AN31" s="954"/>
      <c r="AO31" s="954"/>
      <c r="AP31" s="954">
        <v>886</v>
      </c>
      <c r="AQ31" s="954"/>
      <c r="AR31" s="954"/>
      <c r="AS31" s="954"/>
      <c r="AT31" s="954"/>
      <c r="AU31" s="954">
        <v>21</v>
      </c>
      <c r="AV31" s="954"/>
      <c r="AW31" s="954"/>
      <c r="AX31" s="954"/>
      <c r="AY31" s="954"/>
      <c r="AZ31" s="1024" t="s">
        <v>589</v>
      </c>
      <c r="BA31" s="1024"/>
      <c r="BB31" s="1024"/>
      <c r="BC31" s="1024"/>
      <c r="BD31" s="1024"/>
      <c r="BE31" s="955" t="s">
        <v>406</v>
      </c>
      <c r="BF31" s="955"/>
      <c r="BG31" s="955"/>
      <c r="BH31" s="955"/>
      <c r="BI31" s="956"/>
      <c r="BJ31" s="223"/>
      <c r="BK31" s="223"/>
      <c r="BL31" s="223"/>
      <c r="BM31" s="223"/>
      <c r="BN31" s="223"/>
      <c r="BO31" s="233"/>
      <c r="BP31" s="233"/>
      <c r="BQ31" s="230">
        <v>25</v>
      </c>
      <c r="BR31" s="23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4">
        <v>5</v>
      </c>
      <c r="B32" s="1013" t="s">
        <v>407</v>
      </c>
      <c r="C32" s="1014"/>
      <c r="D32" s="1014"/>
      <c r="E32" s="1014"/>
      <c r="F32" s="1014"/>
      <c r="G32" s="1014"/>
      <c r="H32" s="1014"/>
      <c r="I32" s="1014"/>
      <c r="J32" s="1014"/>
      <c r="K32" s="1014"/>
      <c r="L32" s="1014"/>
      <c r="M32" s="1014"/>
      <c r="N32" s="1014"/>
      <c r="O32" s="1014"/>
      <c r="P32" s="1015"/>
      <c r="Q32" s="1021">
        <v>203</v>
      </c>
      <c r="R32" s="1022"/>
      <c r="S32" s="1022"/>
      <c r="T32" s="1022"/>
      <c r="U32" s="1022"/>
      <c r="V32" s="1022">
        <v>202</v>
      </c>
      <c r="W32" s="1022"/>
      <c r="X32" s="1022"/>
      <c r="Y32" s="1022"/>
      <c r="Z32" s="1022"/>
      <c r="AA32" s="1022">
        <v>1</v>
      </c>
      <c r="AB32" s="1022"/>
      <c r="AC32" s="1022"/>
      <c r="AD32" s="1022"/>
      <c r="AE32" s="1023"/>
      <c r="AF32" s="1018">
        <v>1</v>
      </c>
      <c r="AG32" s="1019"/>
      <c r="AH32" s="1019"/>
      <c r="AI32" s="1019"/>
      <c r="AJ32" s="1020"/>
      <c r="AK32" s="963">
        <v>132</v>
      </c>
      <c r="AL32" s="954"/>
      <c r="AM32" s="954"/>
      <c r="AN32" s="954"/>
      <c r="AO32" s="954"/>
      <c r="AP32" s="954">
        <v>1342</v>
      </c>
      <c r="AQ32" s="954"/>
      <c r="AR32" s="954"/>
      <c r="AS32" s="954"/>
      <c r="AT32" s="954"/>
      <c r="AU32" s="954">
        <v>902</v>
      </c>
      <c r="AV32" s="954"/>
      <c r="AW32" s="954"/>
      <c r="AX32" s="954"/>
      <c r="AY32" s="954"/>
      <c r="AZ32" s="1024" t="s">
        <v>589</v>
      </c>
      <c r="BA32" s="1024"/>
      <c r="BB32" s="1024"/>
      <c r="BC32" s="1024"/>
      <c r="BD32" s="1024"/>
      <c r="BE32" s="955" t="s">
        <v>406</v>
      </c>
      <c r="BF32" s="955"/>
      <c r="BG32" s="955"/>
      <c r="BH32" s="955"/>
      <c r="BI32" s="956"/>
      <c r="BJ32" s="223"/>
      <c r="BK32" s="223"/>
      <c r="BL32" s="223"/>
      <c r="BM32" s="223"/>
      <c r="BN32" s="223"/>
      <c r="BO32" s="233"/>
      <c r="BP32" s="233"/>
      <c r="BQ32" s="230">
        <v>26</v>
      </c>
      <c r="BR32" s="23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4">
        <v>6</v>
      </c>
      <c r="B33" s="1013" t="s">
        <v>408</v>
      </c>
      <c r="C33" s="1014"/>
      <c r="D33" s="1014"/>
      <c r="E33" s="1014"/>
      <c r="F33" s="1014"/>
      <c r="G33" s="1014"/>
      <c r="H33" s="1014"/>
      <c r="I33" s="1014"/>
      <c r="J33" s="1014"/>
      <c r="K33" s="1014"/>
      <c r="L33" s="1014"/>
      <c r="M33" s="1014"/>
      <c r="N33" s="1014"/>
      <c r="O33" s="1014"/>
      <c r="P33" s="1015"/>
      <c r="Q33" s="1021">
        <v>3247</v>
      </c>
      <c r="R33" s="1022"/>
      <c r="S33" s="1022"/>
      <c r="T33" s="1022"/>
      <c r="U33" s="1022"/>
      <c r="V33" s="1022">
        <v>2817</v>
      </c>
      <c r="W33" s="1022"/>
      <c r="X33" s="1022"/>
      <c r="Y33" s="1022"/>
      <c r="Z33" s="1022"/>
      <c r="AA33" s="1022">
        <v>430</v>
      </c>
      <c r="AB33" s="1022"/>
      <c r="AC33" s="1022"/>
      <c r="AD33" s="1022"/>
      <c r="AE33" s="1023"/>
      <c r="AF33" s="1018">
        <v>625</v>
      </c>
      <c r="AG33" s="1019"/>
      <c r="AH33" s="1019"/>
      <c r="AI33" s="1019"/>
      <c r="AJ33" s="1020"/>
      <c r="AK33" s="963">
        <v>1335</v>
      </c>
      <c r="AL33" s="954"/>
      <c r="AM33" s="954"/>
      <c r="AN33" s="954"/>
      <c r="AO33" s="954"/>
      <c r="AP33" s="954">
        <v>22666</v>
      </c>
      <c r="AQ33" s="954"/>
      <c r="AR33" s="954"/>
      <c r="AS33" s="954"/>
      <c r="AT33" s="954"/>
      <c r="AU33" s="954">
        <v>14869</v>
      </c>
      <c r="AV33" s="954"/>
      <c r="AW33" s="954"/>
      <c r="AX33" s="954"/>
      <c r="AY33" s="954"/>
      <c r="AZ33" s="1024" t="s">
        <v>589</v>
      </c>
      <c r="BA33" s="1024"/>
      <c r="BB33" s="1024"/>
      <c r="BC33" s="1024"/>
      <c r="BD33" s="1024"/>
      <c r="BE33" s="955" t="s">
        <v>409</v>
      </c>
      <c r="BF33" s="955"/>
      <c r="BG33" s="955"/>
      <c r="BH33" s="955"/>
      <c r="BI33" s="956"/>
      <c r="BJ33" s="223"/>
      <c r="BK33" s="223"/>
      <c r="BL33" s="223"/>
      <c r="BM33" s="223"/>
      <c r="BN33" s="223"/>
      <c r="BO33" s="233"/>
      <c r="BP33" s="233"/>
      <c r="BQ33" s="230">
        <v>27</v>
      </c>
      <c r="BR33" s="23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4">
        <v>7</v>
      </c>
      <c r="B34" s="1013" t="s">
        <v>410</v>
      </c>
      <c r="C34" s="1014"/>
      <c r="D34" s="1014"/>
      <c r="E34" s="1014"/>
      <c r="F34" s="1014"/>
      <c r="G34" s="1014"/>
      <c r="H34" s="1014"/>
      <c r="I34" s="1014"/>
      <c r="J34" s="1014"/>
      <c r="K34" s="1014"/>
      <c r="L34" s="1014"/>
      <c r="M34" s="1014"/>
      <c r="N34" s="1014"/>
      <c r="O34" s="1014"/>
      <c r="P34" s="1015"/>
      <c r="Q34" s="1021">
        <v>88</v>
      </c>
      <c r="R34" s="1022"/>
      <c r="S34" s="1022"/>
      <c r="T34" s="1022"/>
      <c r="U34" s="1022"/>
      <c r="V34" s="1022">
        <v>88</v>
      </c>
      <c r="W34" s="1022"/>
      <c r="X34" s="1022"/>
      <c r="Y34" s="1022"/>
      <c r="Z34" s="1022"/>
      <c r="AA34" s="1022" t="s">
        <v>595</v>
      </c>
      <c r="AB34" s="1022"/>
      <c r="AC34" s="1022"/>
      <c r="AD34" s="1022"/>
      <c r="AE34" s="1023"/>
      <c r="AF34" s="1018" t="s">
        <v>387</v>
      </c>
      <c r="AG34" s="1019"/>
      <c r="AH34" s="1019"/>
      <c r="AI34" s="1019"/>
      <c r="AJ34" s="1020"/>
      <c r="AK34" s="963">
        <v>38</v>
      </c>
      <c r="AL34" s="954"/>
      <c r="AM34" s="954"/>
      <c r="AN34" s="954"/>
      <c r="AO34" s="954"/>
      <c r="AP34" s="954">
        <v>228</v>
      </c>
      <c r="AQ34" s="954"/>
      <c r="AR34" s="954"/>
      <c r="AS34" s="954"/>
      <c r="AT34" s="954"/>
      <c r="AU34" s="954">
        <v>216</v>
      </c>
      <c r="AV34" s="954"/>
      <c r="AW34" s="954"/>
      <c r="AX34" s="954"/>
      <c r="AY34" s="954"/>
      <c r="AZ34" s="1024" t="s">
        <v>589</v>
      </c>
      <c r="BA34" s="1024"/>
      <c r="BB34" s="1024"/>
      <c r="BC34" s="1024"/>
      <c r="BD34" s="1024"/>
      <c r="BE34" s="955" t="s">
        <v>411</v>
      </c>
      <c r="BF34" s="955"/>
      <c r="BG34" s="955"/>
      <c r="BH34" s="955"/>
      <c r="BI34" s="956"/>
      <c r="BJ34" s="223"/>
      <c r="BK34" s="223"/>
      <c r="BL34" s="223"/>
      <c r="BM34" s="223"/>
      <c r="BN34" s="223"/>
      <c r="BO34" s="233"/>
      <c r="BP34" s="233"/>
      <c r="BQ34" s="230">
        <v>28</v>
      </c>
      <c r="BR34" s="23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4">
        <v>8</v>
      </c>
      <c r="B35" s="1013" t="s">
        <v>412</v>
      </c>
      <c r="C35" s="1014"/>
      <c r="D35" s="1014"/>
      <c r="E35" s="1014"/>
      <c r="F35" s="1014"/>
      <c r="G35" s="1014"/>
      <c r="H35" s="1014"/>
      <c r="I35" s="1014"/>
      <c r="J35" s="1014"/>
      <c r="K35" s="1014"/>
      <c r="L35" s="1014"/>
      <c r="M35" s="1014"/>
      <c r="N35" s="1014"/>
      <c r="O35" s="1014"/>
      <c r="P35" s="1015"/>
      <c r="Q35" s="1021">
        <v>47</v>
      </c>
      <c r="R35" s="1022"/>
      <c r="S35" s="1022"/>
      <c r="T35" s="1022"/>
      <c r="U35" s="1022"/>
      <c r="V35" s="1022">
        <v>47</v>
      </c>
      <c r="W35" s="1022"/>
      <c r="X35" s="1022"/>
      <c r="Y35" s="1022"/>
      <c r="Z35" s="1022"/>
      <c r="AA35" s="1022" t="s">
        <v>595</v>
      </c>
      <c r="AB35" s="1022"/>
      <c r="AC35" s="1022"/>
      <c r="AD35" s="1022"/>
      <c r="AE35" s="1023"/>
      <c r="AF35" s="1018" t="s">
        <v>413</v>
      </c>
      <c r="AG35" s="1019"/>
      <c r="AH35" s="1019"/>
      <c r="AI35" s="1019"/>
      <c r="AJ35" s="1020"/>
      <c r="AK35" s="963">
        <v>17</v>
      </c>
      <c r="AL35" s="954"/>
      <c r="AM35" s="954"/>
      <c r="AN35" s="954"/>
      <c r="AO35" s="954"/>
      <c r="AP35" s="954">
        <v>72</v>
      </c>
      <c r="AQ35" s="954"/>
      <c r="AR35" s="954"/>
      <c r="AS35" s="954"/>
      <c r="AT35" s="954"/>
      <c r="AU35" s="954">
        <v>64</v>
      </c>
      <c r="AV35" s="954"/>
      <c r="AW35" s="954"/>
      <c r="AX35" s="954"/>
      <c r="AY35" s="954"/>
      <c r="AZ35" s="1024" t="s">
        <v>589</v>
      </c>
      <c r="BA35" s="1024"/>
      <c r="BB35" s="1024"/>
      <c r="BC35" s="1024"/>
      <c r="BD35" s="1024"/>
      <c r="BE35" s="955" t="s">
        <v>414</v>
      </c>
      <c r="BF35" s="955"/>
      <c r="BG35" s="955"/>
      <c r="BH35" s="955"/>
      <c r="BI35" s="956"/>
      <c r="BJ35" s="223"/>
      <c r="BK35" s="223"/>
      <c r="BL35" s="223"/>
      <c r="BM35" s="223"/>
      <c r="BN35" s="223"/>
      <c r="BO35" s="233"/>
      <c r="BP35" s="233"/>
      <c r="BQ35" s="230">
        <v>29</v>
      </c>
      <c r="BR35" s="23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4">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3"/>
      <c r="BP36" s="233"/>
      <c r="BQ36" s="230">
        <v>30</v>
      </c>
      <c r="BR36" s="23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4">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3"/>
      <c r="BP37" s="233"/>
      <c r="BQ37" s="230">
        <v>31</v>
      </c>
      <c r="BR37" s="23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4">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3"/>
      <c r="BP38" s="233"/>
      <c r="BQ38" s="230">
        <v>32</v>
      </c>
      <c r="BR38" s="23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4">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3"/>
      <c r="BP39" s="233"/>
      <c r="BQ39" s="230">
        <v>33</v>
      </c>
      <c r="BR39" s="23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30">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3"/>
      <c r="BP40" s="233"/>
      <c r="BQ40" s="230">
        <v>34</v>
      </c>
      <c r="BR40" s="23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30">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3"/>
      <c r="BP41" s="233"/>
      <c r="BQ41" s="230">
        <v>35</v>
      </c>
      <c r="BR41" s="23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30">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3"/>
      <c r="BP42" s="233"/>
      <c r="BQ42" s="230">
        <v>36</v>
      </c>
      <c r="BR42" s="23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30">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3"/>
      <c r="BP43" s="233"/>
      <c r="BQ43" s="230">
        <v>37</v>
      </c>
      <c r="BR43" s="23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30">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3"/>
      <c r="BP44" s="233"/>
      <c r="BQ44" s="230">
        <v>38</v>
      </c>
      <c r="BR44" s="23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30">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3"/>
      <c r="BP45" s="233"/>
      <c r="BQ45" s="230">
        <v>39</v>
      </c>
      <c r="BR45" s="23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30">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3"/>
      <c r="BP46" s="233"/>
      <c r="BQ46" s="230">
        <v>40</v>
      </c>
      <c r="BR46" s="23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30">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3"/>
      <c r="BP47" s="233"/>
      <c r="BQ47" s="230">
        <v>41</v>
      </c>
      <c r="BR47" s="23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30">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3"/>
      <c r="BP48" s="233"/>
      <c r="BQ48" s="230">
        <v>42</v>
      </c>
      <c r="BR48" s="23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30">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3"/>
      <c r="BP49" s="233"/>
      <c r="BQ49" s="230">
        <v>43</v>
      </c>
      <c r="BR49" s="23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30">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3"/>
      <c r="BP50" s="233"/>
      <c r="BQ50" s="230">
        <v>44</v>
      </c>
      <c r="BR50" s="23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30">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3"/>
      <c r="BP51" s="233"/>
      <c r="BQ51" s="230">
        <v>45</v>
      </c>
      <c r="BR51" s="23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30">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3"/>
      <c r="BP52" s="233"/>
      <c r="BQ52" s="230">
        <v>46</v>
      </c>
      <c r="BR52" s="23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30">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3"/>
      <c r="BP53" s="233"/>
      <c r="BQ53" s="230">
        <v>47</v>
      </c>
      <c r="BR53" s="23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30">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3"/>
      <c r="BP54" s="233"/>
      <c r="BQ54" s="230">
        <v>48</v>
      </c>
      <c r="BR54" s="23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30">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3"/>
      <c r="BP55" s="233"/>
      <c r="BQ55" s="230">
        <v>49</v>
      </c>
      <c r="BR55" s="23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30">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3"/>
      <c r="BP56" s="233"/>
      <c r="BQ56" s="230">
        <v>50</v>
      </c>
      <c r="BR56" s="23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30">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3"/>
      <c r="BP57" s="233"/>
      <c r="BQ57" s="230">
        <v>51</v>
      </c>
      <c r="BR57" s="23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30">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3"/>
      <c r="BP58" s="233"/>
      <c r="BQ58" s="230">
        <v>52</v>
      </c>
      <c r="BR58" s="23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30">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3"/>
      <c r="BP59" s="233"/>
      <c r="BQ59" s="230">
        <v>53</v>
      </c>
      <c r="BR59" s="23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30">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3"/>
      <c r="BP60" s="233"/>
      <c r="BQ60" s="230">
        <v>54</v>
      </c>
      <c r="BR60" s="23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30">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3"/>
      <c r="BP61" s="233"/>
      <c r="BQ61" s="230">
        <v>55</v>
      </c>
      <c r="BR61" s="23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30">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415</v>
      </c>
      <c r="BK62" s="1011"/>
      <c r="BL62" s="1011"/>
      <c r="BM62" s="1011"/>
      <c r="BN62" s="1012"/>
      <c r="BO62" s="233"/>
      <c r="BP62" s="233"/>
      <c r="BQ62" s="230">
        <v>56</v>
      </c>
      <c r="BR62" s="23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2" t="s">
        <v>390</v>
      </c>
      <c r="B63" s="920" t="s">
        <v>416</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3221</v>
      </c>
      <c r="AG63" s="942"/>
      <c r="AH63" s="942"/>
      <c r="AI63" s="942"/>
      <c r="AJ63" s="1005"/>
      <c r="AK63" s="1006"/>
      <c r="AL63" s="946"/>
      <c r="AM63" s="946"/>
      <c r="AN63" s="946"/>
      <c r="AO63" s="946"/>
      <c r="AP63" s="942"/>
      <c r="AQ63" s="942"/>
      <c r="AR63" s="942"/>
      <c r="AS63" s="942"/>
      <c r="AT63" s="942"/>
      <c r="AU63" s="942">
        <v>16072</v>
      </c>
      <c r="AV63" s="942"/>
      <c r="AW63" s="942"/>
      <c r="AX63" s="942"/>
      <c r="AY63" s="942"/>
      <c r="AZ63" s="1000"/>
      <c r="BA63" s="1000"/>
      <c r="BB63" s="1000"/>
      <c r="BC63" s="1000"/>
      <c r="BD63" s="1000"/>
      <c r="BE63" s="943"/>
      <c r="BF63" s="943"/>
      <c r="BG63" s="943"/>
      <c r="BH63" s="943"/>
      <c r="BI63" s="944"/>
      <c r="BJ63" s="1001" t="s">
        <v>413</v>
      </c>
      <c r="BK63" s="936"/>
      <c r="BL63" s="936"/>
      <c r="BM63" s="936"/>
      <c r="BN63" s="1002"/>
      <c r="BO63" s="233"/>
      <c r="BP63" s="233"/>
      <c r="BQ63" s="230">
        <v>57</v>
      </c>
      <c r="BR63" s="23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418</v>
      </c>
      <c r="B66" s="979"/>
      <c r="C66" s="979"/>
      <c r="D66" s="979"/>
      <c r="E66" s="979"/>
      <c r="F66" s="979"/>
      <c r="G66" s="979"/>
      <c r="H66" s="979"/>
      <c r="I66" s="979"/>
      <c r="J66" s="979"/>
      <c r="K66" s="979"/>
      <c r="L66" s="979"/>
      <c r="M66" s="979"/>
      <c r="N66" s="979"/>
      <c r="O66" s="979"/>
      <c r="P66" s="980"/>
      <c r="Q66" s="984" t="s">
        <v>419</v>
      </c>
      <c r="R66" s="985"/>
      <c r="S66" s="985"/>
      <c r="T66" s="985"/>
      <c r="U66" s="986"/>
      <c r="V66" s="984" t="s">
        <v>420</v>
      </c>
      <c r="W66" s="985"/>
      <c r="X66" s="985"/>
      <c r="Y66" s="985"/>
      <c r="Z66" s="986"/>
      <c r="AA66" s="984" t="s">
        <v>421</v>
      </c>
      <c r="AB66" s="985"/>
      <c r="AC66" s="985"/>
      <c r="AD66" s="985"/>
      <c r="AE66" s="986"/>
      <c r="AF66" s="990" t="s">
        <v>422</v>
      </c>
      <c r="AG66" s="991"/>
      <c r="AH66" s="991"/>
      <c r="AI66" s="991"/>
      <c r="AJ66" s="992"/>
      <c r="AK66" s="984" t="s">
        <v>423</v>
      </c>
      <c r="AL66" s="979"/>
      <c r="AM66" s="979"/>
      <c r="AN66" s="979"/>
      <c r="AO66" s="980"/>
      <c r="AP66" s="984" t="s">
        <v>424</v>
      </c>
      <c r="AQ66" s="985"/>
      <c r="AR66" s="985"/>
      <c r="AS66" s="985"/>
      <c r="AT66" s="986"/>
      <c r="AU66" s="984" t="s">
        <v>425</v>
      </c>
      <c r="AV66" s="985"/>
      <c r="AW66" s="985"/>
      <c r="AX66" s="985"/>
      <c r="AY66" s="986"/>
      <c r="AZ66" s="984" t="s">
        <v>375</v>
      </c>
      <c r="BA66" s="985"/>
      <c r="BB66" s="985"/>
      <c r="BC66" s="985"/>
      <c r="BD66" s="998"/>
      <c r="BE66" s="233"/>
      <c r="BF66" s="233"/>
      <c r="BG66" s="233"/>
      <c r="BH66" s="233"/>
      <c r="BI66" s="233"/>
      <c r="BJ66" s="233"/>
      <c r="BK66" s="233"/>
      <c r="BL66" s="233"/>
      <c r="BM66" s="233"/>
      <c r="BN66" s="233"/>
      <c r="BO66" s="233"/>
      <c r="BP66" s="233"/>
      <c r="BQ66" s="230">
        <v>60</v>
      </c>
      <c r="BR66" s="23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3"/>
      <c r="BF67" s="233"/>
      <c r="BG67" s="233"/>
      <c r="BH67" s="233"/>
      <c r="BI67" s="233"/>
      <c r="BJ67" s="233"/>
      <c r="BK67" s="233"/>
      <c r="BL67" s="233"/>
      <c r="BM67" s="233"/>
      <c r="BN67" s="233"/>
      <c r="BO67" s="233"/>
      <c r="BP67" s="233"/>
      <c r="BQ67" s="230">
        <v>61</v>
      </c>
      <c r="BR67" s="23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8">
        <v>1</v>
      </c>
      <c r="B68" s="968" t="s">
        <v>596</v>
      </c>
      <c r="C68" s="969"/>
      <c r="D68" s="969"/>
      <c r="E68" s="969"/>
      <c r="F68" s="969"/>
      <c r="G68" s="969"/>
      <c r="H68" s="969"/>
      <c r="I68" s="969"/>
      <c r="J68" s="969"/>
      <c r="K68" s="969"/>
      <c r="L68" s="969"/>
      <c r="M68" s="969"/>
      <c r="N68" s="969"/>
      <c r="O68" s="969"/>
      <c r="P68" s="970"/>
      <c r="Q68" s="971">
        <v>8355</v>
      </c>
      <c r="R68" s="965"/>
      <c r="S68" s="965"/>
      <c r="T68" s="965"/>
      <c r="U68" s="965"/>
      <c r="V68" s="965">
        <v>7209</v>
      </c>
      <c r="W68" s="965"/>
      <c r="X68" s="965"/>
      <c r="Y68" s="965"/>
      <c r="Z68" s="965"/>
      <c r="AA68" s="965">
        <v>1146</v>
      </c>
      <c r="AB68" s="965"/>
      <c r="AC68" s="965"/>
      <c r="AD68" s="965"/>
      <c r="AE68" s="965"/>
      <c r="AF68" s="965">
        <v>1146</v>
      </c>
      <c r="AG68" s="965"/>
      <c r="AH68" s="965"/>
      <c r="AI68" s="965"/>
      <c r="AJ68" s="965"/>
      <c r="AK68" s="965">
        <v>13</v>
      </c>
      <c r="AL68" s="965"/>
      <c r="AM68" s="965"/>
      <c r="AN68" s="965"/>
      <c r="AO68" s="965"/>
      <c r="AP68" s="965" t="s">
        <v>595</v>
      </c>
      <c r="AQ68" s="965"/>
      <c r="AR68" s="965"/>
      <c r="AS68" s="965"/>
      <c r="AT68" s="965"/>
      <c r="AU68" s="965" t="s">
        <v>595</v>
      </c>
      <c r="AV68" s="965"/>
      <c r="AW68" s="965"/>
      <c r="AX68" s="965"/>
      <c r="AY68" s="965"/>
      <c r="AZ68" s="966"/>
      <c r="BA68" s="966"/>
      <c r="BB68" s="966"/>
      <c r="BC68" s="966"/>
      <c r="BD68" s="967"/>
      <c r="BE68" s="233"/>
      <c r="BF68" s="233"/>
      <c r="BG68" s="233"/>
      <c r="BH68" s="233"/>
      <c r="BI68" s="233"/>
      <c r="BJ68" s="233"/>
      <c r="BK68" s="233"/>
      <c r="BL68" s="233"/>
      <c r="BM68" s="233"/>
      <c r="BN68" s="233"/>
      <c r="BO68" s="233"/>
      <c r="BP68" s="233"/>
      <c r="BQ68" s="230">
        <v>62</v>
      </c>
      <c r="BR68" s="23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30">
        <v>2</v>
      </c>
      <c r="B69" s="957" t="s">
        <v>597</v>
      </c>
      <c r="C69" s="958"/>
      <c r="D69" s="958"/>
      <c r="E69" s="958"/>
      <c r="F69" s="958"/>
      <c r="G69" s="958"/>
      <c r="H69" s="958"/>
      <c r="I69" s="958"/>
      <c r="J69" s="958"/>
      <c r="K69" s="958"/>
      <c r="L69" s="958"/>
      <c r="M69" s="958"/>
      <c r="N69" s="958"/>
      <c r="O69" s="958"/>
      <c r="P69" s="959"/>
      <c r="Q69" s="960">
        <v>103</v>
      </c>
      <c r="R69" s="954"/>
      <c r="S69" s="954"/>
      <c r="T69" s="954"/>
      <c r="U69" s="954"/>
      <c r="V69" s="954">
        <v>100</v>
      </c>
      <c r="W69" s="954"/>
      <c r="X69" s="954"/>
      <c r="Y69" s="954"/>
      <c r="Z69" s="954"/>
      <c r="AA69" s="954">
        <v>3</v>
      </c>
      <c r="AB69" s="954"/>
      <c r="AC69" s="954"/>
      <c r="AD69" s="954"/>
      <c r="AE69" s="954"/>
      <c r="AF69" s="954">
        <v>3</v>
      </c>
      <c r="AG69" s="954"/>
      <c r="AH69" s="954"/>
      <c r="AI69" s="954"/>
      <c r="AJ69" s="954"/>
      <c r="AK69" s="954" t="s">
        <v>595</v>
      </c>
      <c r="AL69" s="954"/>
      <c r="AM69" s="954"/>
      <c r="AN69" s="954"/>
      <c r="AO69" s="954"/>
      <c r="AP69" s="954">
        <v>81</v>
      </c>
      <c r="AQ69" s="954"/>
      <c r="AR69" s="954"/>
      <c r="AS69" s="954"/>
      <c r="AT69" s="954"/>
      <c r="AU69" s="954">
        <v>5</v>
      </c>
      <c r="AV69" s="954"/>
      <c r="AW69" s="954"/>
      <c r="AX69" s="954"/>
      <c r="AY69" s="954"/>
      <c r="AZ69" s="955"/>
      <c r="BA69" s="955"/>
      <c r="BB69" s="955"/>
      <c r="BC69" s="955"/>
      <c r="BD69" s="956"/>
      <c r="BE69" s="233"/>
      <c r="BF69" s="233"/>
      <c r="BG69" s="233"/>
      <c r="BH69" s="233"/>
      <c r="BI69" s="233"/>
      <c r="BJ69" s="233"/>
      <c r="BK69" s="233"/>
      <c r="BL69" s="233"/>
      <c r="BM69" s="233"/>
      <c r="BN69" s="233"/>
      <c r="BO69" s="233"/>
      <c r="BP69" s="233"/>
      <c r="BQ69" s="230">
        <v>63</v>
      </c>
      <c r="BR69" s="23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30">
        <v>3</v>
      </c>
      <c r="B70" s="957" t="s">
        <v>598</v>
      </c>
      <c r="C70" s="958"/>
      <c r="D70" s="958"/>
      <c r="E70" s="958"/>
      <c r="F70" s="958"/>
      <c r="G70" s="958"/>
      <c r="H70" s="958"/>
      <c r="I70" s="958"/>
      <c r="J70" s="958"/>
      <c r="K70" s="958"/>
      <c r="L70" s="958"/>
      <c r="M70" s="958"/>
      <c r="N70" s="958"/>
      <c r="O70" s="958"/>
      <c r="P70" s="959"/>
      <c r="Q70" s="960">
        <v>2381</v>
      </c>
      <c r="R70" s="954"/>
      <c r="S70" s="954"/>
      <c r="T70" s="954"/>
      <c r="U70" s="954"/>
      <c r="V70" s="954">
        <v>2301</v>
      </c>
      <c r="W70" s="954"/>
      <c r="X70" s="954"/>
      <c r="Y70" s="954"/>
      <c r="Z70" s="954"/>
      <c r="AA70" s="954">
        <v>80</v>
      </c>
      <c r="AB70" s="954"/>
      <c r="AC70" s="954"/>
      <c r="AD70" s="954"/>
      <c r="AE70" s="954"/>
      <c r="AF70" s="954">
        <v>80</v>
      </c>
      <c r="AG70" s="954"/>
      <c r="AH70" s="954"/>
      <c r="AI70" s="954"/>
      <c r="AJ70" s="954"/>
      <c r="AK70" s="954">
        <v>0</v>
      </c>
      <c r="AL70" s="954"/>
      <c r="AM70" s="954"/>
      <c r="AN70" s="954"/>
      <c r="AO70" s="954"/>
      <c r="AP70" s="954">
        <v>919</v>
      </c>
      <c r="AQ70" s="954"/>
      <c r="AR70" s="954"/>
      <c r="AS70" s="954"/>
      <c r="AT70" s="954"/>
      <c r="AU70" s="954">
        <v>788</v>
      </c>
      <c r="AV70" s="954"/>
      <c r="AW70" s="954"/>
      <c r="AX70" s="954"/>
      <c r="AY70" s="954"/>
      <c r="AZ70" s="955"/>
      <c r="BA70" s="955"/>
      <c r="BB70" s="955"/>
      <c r="BC70" s="955"/>
      <c r="BD70" s="956"/>
      <c r="BE70" s="233"/>
      <c r="BF70" s="233"/>
      <c r="BG70" s="233"/>
      <c r="BH70" s="233"/>
      <c r="BI70" s="233"/>
      <c r="BJ70" s="233"/>
      <c r="BK70" s="233"/>
      <c r="BL70" s="233"/>
      <c r="BM70" s="233"/>
      <c r="BN70" s="233"/>
      <c r="BO70" s="233"/>
      <c r="BP70" s="233"/>
      <c r="BQ70" s="230">
        <v>64</v>
      </c>
      <c r="BR70" s="23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30">
        <v>4</v>
      </c>
      <c r="B71" s="957" t="s">
        <v>599</v>
      </c>
      <c r="C71" s="958"/>
      <c r="D71" s="958"/>
      <c r="E71" s="958"/>
      <c r="F71" s="958"/>
      <c r="G71" s="958"/>
      <c r="H71" s="958"/>
      <c r="I71" s="958"/>
      <c r="J71" s="958"/>
      <c r="K71" s="958"/>
      <c r="L71" s="958"/>
      <c r="M71" s="958"/>
      <c r="N71" s="958"/>
      <c r="O71" s="958"/>
      <c r="P71" s="959"/>
      <c r="Q71" s="960">
        <v>480</v>
      </c>
      <c r="R71" s="954"/>
      <c r="S71" s="954"/>
      <c r="T71" s="954"/>
      <c r="U71" s="954"/>
      <c r="V71" s="954">
        <v>414</v>
      </c>
      <c r="W71" s="954"/>
      <c r="X71" s="954"/>
      <c r="Y71" s="954"/>
      <c r="Z71" s="954"/>
      <c r="AA71" s="954">
        <v>66</v>
      </c>
      <c r="AB71" s="954"/>
      <c r="AC71" s="954"/>
      <c r="AD71" s="954"/>
      <c r="AE71" s="954"/>
      <c r="AF71" s="954">
        <v>66</v>
      </c>
      <c r="AG71" s="954"/>
      <c r="AH71" s="954"/>
      <c r="AI71" s="954"/>
      <c r="AJ71" s="954"/>
      <c r="AK71" s="954">
        <v>38</v>
      </c>
      <c r="AL71" s="954"/>
      <c r="AM71" s="954"/>
      <c r="AN71" s="954"/>
      <c r="AO71" s="954"/>
      <c r="AP71" s="954">
        <v>11</v>
      </c>
      <c r="AQ71" s="954"/>
      <c r="AR71" s="954"/>
      <c r="AS71" s="954"/>
      <c r="AT71" s="954"/>
      <c r="AU71" s="954" t="s">
        <v>595</v>
      </c>
      <c r="AV71" s="954"/>
      <c r="AW71" s="954"/>
      <c r="AX71" s="954"/>
      <c r="AY71" s="954"/>
      <c r="AZ71" s="955"/>
      <c r="BA71" s="955"/>
      <c r="BB71" s="955"/>
      <c r="BC71" s="955"/>
      <c r="BD71" s="956"/>
      <c r="BE71" s="233"/>
      <c r="BF71" s="233"/>
      <c r="BG71" s="233"/>
      <c r="BH71" s="233"/>
      <c r="BI71" s="233"/>
      <c r="BJ71" s="233"/>
      <c r="BK71" s="233"/>
      <c r="BL71" s="233"/>
      <c r="BM71" s="233"/>
      <c r="BN71" s="233"/>
      <c r="BO71" s="233"/>
      <c r="BP71" s="233"/>
      <c r="BQ71" s="230">
        <v>65</v>
      </c>
      <c r="BR71" s="23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30">
        <v>5</v>
      </c>
      <c r="B72" s="957" t="s">
        <v>600</v>
      </c>
      <c r="C72" s="958"/>
      <c r="D72" s="958"/>
      <c r="E72" s="958"/>
      <c r="F72" s="958"/>
      <c r="G72" s="958"/>
      <c r="H72" s="958"/>
      <c r="I72" s="958"/>
      <c r="J72" s="958"/>
      <c r="K72" s="958"/>
      <c r="L72" s="958"/>
      <c r="M72" s="958"/>
      <c r="N72" s="958"/>
      <c r="O72" s="958"/>
      <c r="P72" s="959"/>
      <c r="Q72" s="960">
        <v>412</v>
      </c>
      <c r="R72" s="954"/>
      <c r="S72" s="954"/>
      <c r="T72" s="954"/>
      <c r="U72" s="954"/>
      <c r="V72" s="954">
        <v>359</v>
      </c>
      <c r="W72" s="954"/>
      <c r="X72" s="954"/>
      <c r="Y72" s="954"/>
      <c r="Z72" s="954"/>
      <c r="AA72" s="954">
        <v>53</v>
      </c>
      <c r="AB72" s="954"/>
      <c r="AC72" s="954"/>
      <c r="AD72" s="954"/>
      <c r="AE72" s="954"/>
      <c r="AF72" s="954">
        <v>374</v>
      </c>
      <c r="AG72" s="954"/>
      <c r="AH72" s="954"/>
      <c r="AI72" s="954"/>
      <c r="AJ72" s="954"/>
      <c r="AK72" s="954" t="s">
        <v>595</v>
      </c>
      <c r="AL72" s="954"/>
      <c r="AM72" s="954"/>
      <c r="AN72" s="954"/>
      <c r="AO72" s="954"/>
      <c r="AP72" s="954">
        <v>405</v>
      </c>
      <c r="AQ72" s="954"/>
      <c r="AR72" s="954"/>
      <c r="AS72" s="954"/>
      <c r="AT72" s="954"/>
      <c r="AU72" s="954" t="s">
        <v>595</v>
      </c>
      <c r="AV72" s="954"/>
      <c r="AW72" s="954"/>
      <c r="AX72" s="954"/>
      <c r="AY72" s="954"/>
      <c r="AZ72" s="955"/>
      <c r="BA72" s="955"/>
      <c r="BB72" s="955"/>
      <c r="BC72" s="955"/>
      <c r="BD72" s="956"/>
      <c r="BE72" s="233"/>
      <c r="BF72" s="233"/>
      <c r="BG72" s="233"/>
      <c r="BH72" s="233"/>
      <c r="BI72" s="233"/>
      <c r="BJ72" s="233"/>
      <c r="BK72" s="233"/>
      <c r="BL72" s="233"/>
      <c r="BM72" s="233"/>
      <c r="BN72" s="233"/>
      <c r="BO72" s="233"/>
      <c r="BP72" s="233"/>
      <c r="BQ72" s="230">
        <v>66</v>
      </c>
      <c r="BR72" s="23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30">
        <v>6</v>
      </c>
      <c r="B73" s="957" t="s">
        <v>601</v>
      </c>
      <c r="C73" s="958"/>
      <c r="D73" s="958"/>
      <c r="E73" s="958"/>
      <c r="F73" s="958"/>
      <c r="G73" s="958"/>
      <c r="H73" s="958"/>
      <c r="I73" s="958"/>
      <c r="J73" s="958"/>
      <c r="K73" s="958"/>
      <c r="L73" s="958"/>
      <c r="M73" s="958"/>
      <c r="N73" s="958"/>
      <c r="O73" s="958"/>
      <c r="P73" s="959"/>
      <c r="Q73" s="960">
        <v>258</v>
      </c>
      <c r="R73" s="954"/>
      <c r="S73" s="954"/>
      <c r="T73" s="954"/>
      <c r="U73" s="954"/>
      <c r="V73" s="954">
        <v>247</v>
      </c>
      <c r="W73" s="954"/>
      <c r="X73" s="954"/>
      <c r="Y73" s="954"/>
      <c r="Z73" s="954"/>
      <c r="AA73" s="954">
        <v>11</v>
      </c>
      <c r="AB73" s="954"/>
      <c r="AC73" s="954"/>
      <c r="AD73" s="954"/>
      <c r="AE73" s="954"/>
      <c r="AF73" s="954">
        <v>11</v>
      </c>
      <c r="AG73" s="954"/>
      <c r="AH73" s="954"/>
      <c r="AI73" s="954"/>
      <c r="AJ73" s="954"/>
      <c r="AK73" s="954" t="s">
        <v>595</v>
      </c>
      <c r="AL73" s="954"/>
      <c r="AM73" s="954"/>
      <c r="AN73" s="954"/>
      <c r="AO73" s="954"/>
      <c r="AP73" s="954" t="s">
        <v>595</v>
      </c>
      <c r="AQ73" s="954"/>
      <c r="AR73" s="954"/>
      <c r="AS73" s="954"/>
      <c r="AT73" s="954"/>
      <c r="AU73" s="954" t="s">
        <v>595</v>
      </c>
      <c r="AV73" s="954"/>
      <c r="AW73" s="954"/>
      <c r="AX73" s="954"/>
      <c r="AY73" s="954"/>
      <c r="AZ73" s="955"/>
      <c r="BA73" s="955"/>
      <c r="BB73" s="955"/>
      <c r="BC73" s="955"/>
      <c r="BD73" s="956"/>
      <c r="BE73" s="233"/>
      <c r="BF73" s="233"/>
      <c r="BG73" s="233"/>
      <c r="BH73" s="233"/>
      <c r="BI73" s="233"/>
      <c r="BJ73" s="233"/>
      <c r="BK73" s="233"/>
      <c r="BL73" s="233"/>
      <c r="BM73" s="233"/>
      <c r="BN73" s="233"/>
      <c r="BO73" s="233"/>
      <c r="BP73" s="233"/>
      <c r="BQ73" s="230">
        <v>67</v>
      </c>
      <c r="BR73" s="23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30">
        <v>7</v>
      </c>
      <c r="B74" s="957" t="s">
        <v>602</v>
      </c>
      <c r="C74" s="958"/>
      <c r="D74" s="958"/>
      <c r="E74" s="958"/>
      <c r="F74" s="958"/>
      <c r="G74" s="958"/>
      <c r="H74" s="958"/>
      <c r="I74" s="958"/>
      <c r="J74" s="958"/>
      <c r="K74" s="958"/>
      <c r="L74" s="958"/>
      <c r="M74" s="958"/>
      <c r="N74" s="958"/>
      <c r="O74" s="958"/>
      <c r="P74" s="959"/>
      <c r="Q74" s="960">
        <v>300630</v>
      </c>
      <c r="R74" s="954"/>
      <c r="S74" s="954"/>
      <c r="T74" s="954"/>
      <c r="U74" s="954"/>
      <c r="V74" s="954">
        <v>289232</v>
      </c>
      <c r="W74" s="954"/>
      <c r="X74" s="954"/>
      <c r="Y74" s="954"/>
      <c r="Z74" s="954"/>
      <c r="AA74" s="954">
        <v>11398</v>
      </c>
      <c r="AB74" s="954"/>
      <c r="AC74" s="954"/>
      <c r="AD74" s="954"/>
      <c r="AE74" s="954"/>
      <c r="AF74" s="954">
        <v>6149</v>
      </c>
      <c r="AG74" s="954"/>
      <c r="AH74" s="954"/>
      <c r="AI74" s="954"/>
      <c r="AJ74" s="954"/>
      <c r="AK74" s="954" t="s">
        <v>595</v>
      </c>
      <c r="AL74" s="954"/>
      <c r="AM74" s="954"/>
      <c r="AN74" s="954"/>
      <c r="AO74" s="954"/>
      <c r="AP74" s="954" t="s">
        <v>595</v>
      </c>
      <c r="AQ74" s="954"/>
      <c r="AR74" s="954"/>
      <c r="AS74" s="954"/>
      <c r="AT74" s="954"/>
      <c r="AU74" s="954" t="s">
        <v>595</v>
      </c>
      <c r="AV74" s="954"/>
      <c r="AW74" s="954"/>
      <c r="AX74" s="954"/>
      <c r="AY74" s="954"/>
      <c r="AZ74" s="955"/>
      <c r="BA74" s="955"/>
      <c r="BB74" s="955"/>
      <c r="BC74" s="955"/>
      <c r="BD74" s="956"/>
      <c r="BE74" s="233"/>
      <c r="BF74" s="233"/>
      <c r="BG74" s="233"/>
      <c r="BH74" s="233"/>
      <c r="BI74" s="233"/>
      <c r="BJ74" s="233"/>
      <c r="BK74" s="233"/>
      <c r="BL74" s="233"/>
      <c r="BM74" s="233"/>
      <c r="BN74" s="233"/>
      <c r="BO74" s="233"/>
      <c r="BP74" s="233"/>
      <c r="BQ74" s="230">
        <v>68</v>
      </c>
      <c r="BR74" s="23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30">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33"/>
      <c r="BF75" s="233"/>
      <c r="BG75" s="233"/>
      <c r="BH75" s="233"/>
      <c r="BI75" s="233"/>
      <c r="BJ75" s="233"/>
      <c r="BK75" s="233"/>
      <c r="BL75" s="233"/>
      <c r="BM75" s="233"/>
      <c r="BN75" s="233"/>
      <c r="BO75" s="233"/>
      <c r="BP75" s="233"/>
      <c r="BQ75" s="230">
        <v>69</v>
      </c>
      <c r="BR75" s="23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30">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33"/>
      <c r="BF76" s="233"/>
      <c r="BG76" s="233"/>
      <c r="BH76" s="233"/>
      <c r="BI76" s="233"/>
      <c r="BJ76" s="233"/>
      <c r="BK76" s="233"/>
      <c r="BL76" s="233"/>
      <c r="BM76" s="233"/>
      <c r="BN76" s="233"/>
      <c r="BO76" s="233"/>
      <c r="BP76" s="233"/>
      <c r="BQ76" s="230">
        <v>70</v>
      </c>
      <c r="BR76" s="23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3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3"/>
      <c r="BF77" s="233"/>
      <c r="BG77" s="233"/>
      <c r="BH77" s="233"/>
      <c r="BI77" s="233"/>
      <c r="BJ77" s="233"/>
      <c r="BK77" s="233"/>
      <c r="BL77" s="233"/>
      <c r="BM77" s="233"/>
      <c r="BN77" s="233"/>
      <c r="BO77" s="233"/>
      <c r="BP77" s="233"/>
      <c r="BQ77" s="230">
        <v>71</v>
      </c>
      <c r="BR77" s="23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3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3"/>
      <c r="BF78" s="233"/>
      <c r="BG78" s="233"/>
      <c r="BH78" s="233"/>
      <c r="BI78" s="233"/>
      <c r="BJ78" s="221"/>
      <c r="BK78" s="221"/>
      <c r="BL78" s="221"/>
      <c r="BM78" s="221"/>
      <c r="BN78" s="221"/>
      <c r="BO78" s="233"/>
      <c r="BP78" s="233"/>
      <c r="BQ78" s="230">
        <v>72</v>
      </c>
      <c r="BR78" s="23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3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3"/>
      <c r="BF79" s="233"/>
      <c r="BG79" s="233"/>
      <c r="BH79" s="233"/>
      <c r="BI79" s="233"/>
      <c r="BJ79" s="221"/>
      <c r="BK79" s="221"/>
      <c r="BL79" s="221"/>
      <c r="BM79" s="221"/>
      <c r="BN79" s="221"/>
      <c r="BO79" s="233"/>
      <c r="BP79" s="233"/>
      <c r="BQ79" s="230">
        <v>73</v>
      </c>
      <c r="BR79" s="23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3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3"/>
      <c r="BF80" s="233"/>
      <c r="BG80" s="233"/>
      <c r="BH80" s="233"/>
      <c r="BI80" s="233"/>
      <c r="BJ80" s="233"/>
      <c r="BK80" s="233"/>
      <c r="BL80" s="233"/>
      <c r="BM80" s="233"/>
      <c r="BN80" s="233"/>
      <c r="BO80" s="233"/>
      <c r="BP80" s="233"/>
      <c r="BQ80" s="230">
        <v>74</v>
      </c>
      <c r="BR80" s="23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3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3"/>
      <c r="BF81" s="233"/>
      <c r="BG81" s="233"/>
      <c r="BH81" s="233"/>
      <c r="BI81" s="233"/>
      <c r="BJ81" s="233"/>
      <c r="BK81" s="233"/>
      <c r="BL81" s="233"/>
      <c r="BM81" s="233"/>
      <c r="BN81" s="233"/>
      <c r="BO81" s="233"/>
      <c r="BP81" s="233"/>
      <c r="BQ81" s="230">
        <v>75</v>
      </c>
      <c r="BR81" s="23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3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3"/>
      <c r="BF82" s="233"/>
      <c r="BG82" s="233"/>
      <c r="BH82" s="233"/>
      <c r="BI82" s="233"/>
      <c r="BJ82" s="233"/>
      <c r="BK82" s="233"/>
      <c r="BL82" s="233"/>
      <c r="BM82" s="233"/>
      <c r="BN82" s="233"/>
      <c r="BO82" s="233"/>
      <c r="BP82" s="233"/>
      <c r="BQ82" s="230">
        <v>76</v>
      </c>
      <c r="BR82" s="23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3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3"/>
      <c r="BF83" s="233"/>
      <c r="BG83" s="233"/>
      <c r="BH83" s="233"/>
      <c r="BI83" s="233"/>
      <c r="BJ83" s="233"/>
      <c r="BK83" s="233"/>
      <c r="BL83" s="233"/>
      <c r="BM83" s="233"/>
      <c r="BN83" s="233"/>
      <c r="BO83" s="233"/>
      <c r="BP83" s="233"/>
      <c r="BQ83" s="230">
        <v>77</v>
      </c>
      <c r="BR83" s="23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3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3"/>
      <c r="BF84" s="233"/>
      <c r="BG84" s="233"/>
      <c r="BH84" s="233"/>
      <c r="BI84" s="233"/>
      <c r="BJ84" s="233"/>
      <c r="BK84" s="233"/>
      <c r="BL84" s="233"/>
      <c r="BM84" s="233"/>
      <c r="BN84" s="233"/>
      <c r="BO84" s="233"/>
      <c r="BP84" s="233"/>
      <c r="BQ84" s="230">
        <v>78</v>
      </c>
      <c r="BR84" s="23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3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3"/>
      <c r="BF85" s="233"/>
      <c r="BG85" s="233"/>
      <c r="BH85" s="233"/>
      <c r="BI85" s="233"/>
      <c r="BJ85" s="233"/>
      <c r="BK85" s="233"/>
      <c r="BL85" s="233"/>
      <c r="BM85" s="233"/>
      <c r="BN85" s="233"/>
      <c r="BO85" s="233"/>
      <c r="BP85" s="233"/>
      <c r="BQ85" s="230">
        <v>79</v>
      </c>
      <c r="BR85" s="23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3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3"/>
      <c r="BF86" s="233"/>
      <c r="BG86" s="233"/>
      <c r="BH86" s="233"/>
      <c r="BI86" s="233"/>
      <c r="BJ86" s="233"/>
      <c r="BK86" s="233"/>
      <c r="BL86" s="233"/>
      <c r="BM86" s="233"/>
      <c r="BN86" s="233"/>
      <c r="BO86" s="233"/>
      <c r="BP86" s="233"/>
      <c r="BQ86" s="230">
        <v>80</v>
      </c>
      <c r="BR86" s="23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3"/>
      <c r="BF87" s="233"/>
      <c r="BG87" s="233"/>
      <c r="BH87" s="233"/>
      <c r="BI87" s="233"/>
      <c r="BJ87" s="233"/>
      <c r="BK87" s="233"/>
      <c r="BL87" s="233"/>
      <c r="BM87" s="233"/>
      <c r="BN87" s="233"/>
      <c r="BO87" s="233"/>
      <c r="BP87" s="233"/>
      <c r="BQ87" s="230">
        <v>81</v>
      </c>
      <c r="BR87" s="23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2" t="s">
        <v>390</v>
      </c>
      <c r="B88" s="920" t="s">
        <v>426</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7829</v>
      </c>
      <c r="AG88" s="942"/>
      <c r="AH88" s="942"/>
      <c r="AI88" s="942"/>
      <c r="AJ88" s="942"/>
      <c r="AK88" s="946"/>
      <c r="AL88" s="946"/>
      <c r="AM88" s="946"/>
      <c r="AN88" s="946"/>
      <c r="AO88" s="946"/>
      <c r="AP88" s="942">
        <v>1416</v>
      </c>
      <c r="AQ88" s="942"/>
      <c r="AR88" s="942"/>
      <c r="AS88" s="942"/>
      <c r="AT88" s="942"/>
      <c r="AU88" s="942">
        <v>793</v>
      </c>
      <c r="AV88" s="942"/>
      <c r="AW88" s="942"/>
      <c r="AX88" s="942"/>
      <c r="AY88" s="942"/>
      <c r="AZ88" s="943"/>
      <c r="BA88" s="943"/>
      <c r="BB88" s="943"/>
      <c r="BC88" s="943"/>
      <c r="BD88" s="944"/>
      <c r="BE88" s="233"/>
      <c r="BF88" s="233"/>
      <c r="BG88" s="233"/>
      <c r="BH88" s="233"/>
      <c r="BI88" s="233"/>
      <c r="BJ88" s="233"/>
      <c r="BK88" s="233"/>
      <c r="BL88" s="233"/>
      <c r="BM88" s="233"/>
      <c r="BN88" s="233"/>
      <c r="BO88" s="233"/>
      <c r="BP88" s="233"/>
      <c r="BQ88" s="230">
        <v>82</v>
      </c>
      <c r="BR88" s="23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390</v>
      </c>
      <c r="BR102" s="920" t="s">
        <v>427</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167</v>
      </c>
      <c r="CS102" s="936"/>
      <c r="CT102" s="936"/>
      <c r="CU102" s="936"/>
      <c r="CV102" s="937"/>
      <c r="CW102" s="935">
        <v>288</v>
      </c>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3" t="s">
        <v>428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4" t="s">
        <v>429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432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434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435</v>
      </c>
      <c r="AB109" s="879"/>
      <c r="AC109" s="879"/>
      <c r="AD109" s="879"/>
      <c r="AE109" s="880"/>
      <c r="AF109" s="881" t="s">
        <v>436</v>
      </c>
      <c r="AG109" s="879"/>
      <c r="AH109" s="879"/>
      <c r="AI109" s="879"/>
      <c r="AJ109" s="880"/>
      <c r="AK109" s="881" t="s">
        <v>302</v>
      </c>
      <c r="AL109" s="879"/>
      <c r="AM109" s="879"/>
      <c r="AN109" s="879"/>
      <c r="AO109" s="880"/>
      <c r="AP109" s="881" t="s">
        <v>437</v>
      </c>
      <c r="AQ109" s="879"/>
      <c r="AR109" s="879"/>
      <c r="AS109" s="879"/>
      <c r="AT109" s="912"/>
      <c r="AU109" s="878" t="s">
        <v>434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435</v>
      </c>
      <c r="BR109" s="879"/>
      <c r="BS109" s="879"/>
      <c r="BT109" s="879"/>
      <c r="BU109" s="880"/>
      <c r="BV109" s="881" t="s">
        <v>436</v>
      </c>
      <c r="BW109" s="879"/>
      <c r="BX109" s="879"/>
      <c r="BY109" s="879"/>
      <c r="BZ109" s="880"/>
      <c r="CA109" s="881" t="s">
        <v>302</v>
      </c>
      <c r="CB109" s="879"/>
      <c r="CC109" s="879"/>
      <c r="CD109" s="879"/>
      <c r="CE109" s="880"/>
      <c r="CF109" s="919" t="s">
        <v>437</v>
      </c>
      <c r="CG109" s="919"/>
      <c r="CH109" s="919"/>
      <c r="CI109" s="919"/>
      <c r="CJ109" s="919"/>
      <c r="CK109" s="881" t="s">
        <v>438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435</v>
      </c>
      <c r="DH109" s="879"/>
      <c r="DI109" s="879"/>
      <c r="DJ109" s="879"/>
      <c r="DK109" s="880"/>
      <c r="DL109" s="881" t="s">
        <v>436</v>
      </c>
      <c r="DM109" s="879"/>
      <c r="DN109" s="879"/>
      <c r="DO109" s="879"/>
      <c r="DP109" s="880"/>
      <c r="DQ109" s="881" t="s">
        <v>302</v>
      </c>
      <c r="DR109" s="879"/>
      <c r="DS109" s="879"/>
      <c r="DT109" s="879"/>
      <c r="DU109" s="880"/>
      <c r="DV109" s="881" t="s">
        <v>437</v>
      </c>
      <c r="DW109" s="879"/>
      <c r="DX109" s="879"/>
      <c r="DY109" s="879"/>
      <c r="DZ109" s="912"/>
    </row>
    <row r="110" spans="1:131" s="221" customFormat="1" ht="26.25" customHeight="1" x14ac:dyDescent="0.15">
      <c r="A110" s="790" t="s">
        <v>439</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6182799</v>
      </c>
      <c r="AB110" s="872"/>
      <c r="AC110" s="872"/>
      <c r="AD110" s="872"/>
      <c r="AE110" s="873"/>
      <c r="AF110" s="874">
        <v>6237095</v>
      </c>
      <c r="AG110" s="872"/>
      <c r="AH110" s="872"/>
      <c r="AI110" s="872"/>
      <c r="AJ110" s="873"/>
      <c r="AK110" s="874">
        <v>6345152</v>
      </c>
      <c r="AL110" s="872"/>
      <c r="AM110" s="872"/>
      <c r="AN110" s="872"/>
      <c r="AO110" s="873"/>
      <c r="AP110" s="875">
        <v>21.7</v>
      </c>
      <c r="AQ110" s="876"/>
      <c r="AR110" s="876"/>
      <c r="AS110" s="876"/>
      <c r="AT110" s="877"/>
      <c r="AU110" s="913" t="s">
        <v>72</v>
      </c>
      <c r="AV110" s="914"/>
      <c r="AW110" s="914"/>
      <c r="AX110" s="914"/>
      <c r="AY110" s="914"/>
      <c r="AZ110" s="843" t="s">
        <v>440</v>
      </c>
      <c r="BA110" s="791"/>
      <c r="BB110" s="791"/>
      <c r="BC110" s="791"/>
      <c r="BD110" s="791"/>
      <c r="BE110" s="791"/>
      <c r="BF110" s="791"/>
      <c r="BG110" s="791"/>
      <c r="BH110" s="791"/>
      <c r="BI110" s="791"/>
      <c r="BJ110" s="791"/>
      <c r="BK110" s="791"/>
      <c r="BL110" s="791"/>
      <c r="BM110" s="791"/>
      <c r="BN110" s="791"/>
      <c r="BO110" s="791"/>
      <c r="BP110" s="792"/>
      <c r="BQ110" s="844">
        <v>71248111</v>
      </c>
      <c r="BR110" s="825"/>
      <c r="BS110" s="825"/>
      <c r="BT110" s="825"/>
      <c r="BU110" s="825"/>
      <c r="BV110" s="825">
        <v>75515120</v>
      </c>
      <c r="BW110" s="825"/>
      <c r="BX110" s="825"/>
      <c r="BY110" s="825"/>
      <c r="BZ110" s="825"/>
      <c r="CA110" s="825">
        <v>85751361</v>
      </c>
      <c r="CB110" s="825"/>
      <c r="CC110" s="825"/>
      <c r="CD110" s="825"/>
      <c r="CE110" s="825"/>
      <c r="CF110" s="849">
        <v>293.60000000000002</v>
      </c>
      <c r="CG110" s="850"/>
      <c r="CH110" s="850"/>
      <c r="CI110" s="850"/>
      <c r="CJ110" s="850"/>
      <c r="CK110" s="909" t="s">
        <v>441</v>
      </c>
      <c r="CL110" s="802"/>
      <c r="CM110" s="843" t="s">
        <v>442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128</v>
      </c>
      <c r="DH110" s="825"/>
      <c r="DI110" s="825"/>
      <c r="DJ110" s="825"/>
      <c r="DK110" s="825"/>
      <c r="DL110" s="825" t="s">
        <v>387</v>
      </c>
      <c r="DM110" s="825"/>
      <c r="DN110" s="825"/>
      <c r="DO110" s="825"/>
      <c r="DP110" s="825"/>
      <c r="DQ110" s="825" t="s">
        <v>413</v>
      </c>
      <c r="DR110" s="825"/>
      <c r="DS110" s="825"/>
      <c r="DT110" s="825"/>
      <c r="DU110" s="825"/>
      <c r="DV110" s="826" t="s">
        <v>413</v>
      </c>
      <c r="DW110" s="826"/>
      <c r="DX110" s="826"/>
      <c r="DY110" s="826"/>
      <c r="DZ110" s="827"/>
    </row>
    <row r="111" spans="1:131" s="221" customFormat="1" ht="26.25" customHeight="1" x14ac:dyDescent="0.15">
      <c r="A111" s="757" t="s">
        <v>443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413</v>
      </c>
      <c r="AB111" s="902"/>
      <c r="AC111" s="902"/>
      <c r="AD111" s="902"/>
      <c r="AE111" s="903"/>
      <c r="AF111" s="904" t="s">
        <v>413</v>
      </c>
      <c r="AG111" s="902"/>
      <c r="AH111" s="902"/>
      <c r="AI111" s="902"/>
      <c r="AJ111" s="903"/>
      <c r="AK111" s="904" t="s">
        <v>413</v>
      </c>
      <c r="AL111" s="902"/>
      <c r="AM111" s="902"/>
      <c r="AN111" s="902"/>
      <c r="AO111" s="903"/>
      <c r="AP111" s="905" t="s">
        <v>413</v>
      </c>
      <c r="AQ111" s="906"/>
      <c r="AR111" s="906"/>
      <c r="AS111" s="906"/>
      <c r="AT111" s="907"/>
      <c r="AU111" s="915"/>
      <c r="AV111" s="916"/>
      <c r="AW111" s="916"/>
      <c r="AX111" s="916"/>
      <c r="AY111" s="916"/>
      <c r="AZ111" s="798" t="s">
        <v>444</v>
      </c>
      <c r="BA111" s="735"/>
      <c r="BB111" s="735"/>
      <c r="BC111" s="735"/>
      <c r="BD111" s="735"/>
      <c r="BE111" s="735"/>
      <c r="BF111" s="735"/>
      <c r="BG111" s="735"/>
      <c r="BH111" s="735"/>
      <c r="BI111" s="735"/>
      <c r="BJ111" s="735"/>
      <c r="BK111" s="735"/>
      <c r="BL111" s="735"/>
      <c r="BM111" s="735"/>
      <c r="BN111" s="735"/>
      <c r="BO111" s="735"/>
      <c r="BP111" s="736"/>
      <c r="BQ111" s="799">
        <v>1006016</v>
      </c>
      <c r="BR111" s="800"/>
      <c r="BS111" s="800"/>
      <c r="BT111" s="800"/>
      <c r="BU111" s="800"/>
      <c r="BV111" s="800">
        <v>987297</v>
      </c>
      <c r="BW111" s="800"/>
      <c r="BX111" s="800"/>
      <c r="BY111" s="800"/>
      <c r="BZ111" s="800"/>
      <c r="CA111" s="800">
        <v>1069594</v>
      </c>
      <c r="CB111" s="800"/>
      <c r="CC111" s="800"/>
      <c r="CD111" s="800"/>
      <c r="CE111" s="800"/>
      <c r="CF111" s="858">
        <v>3.7</v>
      </c>
      <c r="CG111" s="859"/>
      <c r="CH111" s="859"/>
      <c r="CI111" s="859"/>
      <c r="CJ111" s="859"/>
      <c r="CK111" s="910"/>
      <c r="CL111" s="804"/>
      <c r="CM111" s="798" t="s">
        <v>445</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413</v>
      </c>
      <c r="DH111" s="800"/>
      <c r="DI111" s="800"/>
      <c r="DJ111" s="800"/>
      <c r="DK111" s="800"/>
      <c r="DL111" s="800" t="s">
        <v>413</v>
      </c>
      <c r="DM111" s="800"/>
      <c r="DN111" s="800"/>
      <c r="DO111" s="800"/>
      <c r="DP111" s="800"/>
      <c r="DQ111" s="800" t="s">
        <v>413</v>
      </c>
      <c r="DR111" s="800"/>
      <c r="DS111" s="800"/>
      <c r="DT111" s="800"/>
      <c r="DU111" s="800"/>
      <c r="DV111" s="777" t="s">
        <v>413</v>
      </c>
      <c r="DW111" s="777"/>
      <c r="DX111" s="777"/>
      <c r="DY111" s="777"/>
      <c r="DZ111" s="778"/>
    </row>
    <row r="112" spans="1:131" s="221" customFormat="1" ht="26.25" customHeight="1" x14ac:dyDescent="0.15">
      <c r="A112" s="895" t="s">
        <v>446</v>
      </c>
      <c r="B112" s="896"/>
      <c r="C112" s="735" t="s">
        <v>447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387</v>
      </c>
      <c r="AB112" s="763"/>
      <c r="AC112" s="763"/>
      <c r="AD112" s="763"/>
      <c r="AE112" s="764"/>
      <c r="AF112" s="765" t="s">
        <v>387</v>
      </c>
      <c r="AG112" s="763"/>
      <c r="AH112" s="763"/>
      <c r="AI112" s="763"/>
      <c r="AJ112" s="764"/>
      <c r="AK112" s="765" t="s">
        <v>413</v>
      </c>
      <c r="AL112" s="763"/>
      <c r="AM112" s="763"/>
      <c r="AN112" s="763"/>
      <c r="AO112" s="764"/>
      <c r="AP112" s="807" t="s">
        <v>413</v>
      </c>
      <c r="AQ112" s="808"/>
      <c r="AR112" s="808"/>
      <c r="AS112" s="808"/>
      <c r="AT112" s="809"/>
      <c r="AU112" s="915"/>
      <c r="AV112" s="916"/>
      <c r="AW112" s="916"/>
      <c r="AX112" s="916"/>
      <c r="AY112" s="916"/>
      <c r="AZ112" s="798" t="s">
        <v>448</v>
      </c>
      <c r="BA112" s="735"/>
      <c r="BB112" s="735"/>
      <c r="BC112" s="735"/>
      <c r="BD112" s="735"/>
      <c r="BE112" s="735"/>
      <c r="BF112" s="735"/>
      <c r="BG112" s="735"/>
      <c r="BH112" s="735"/>
      <c r="BI112" s="735"/>
      <c r="BJ112" s="735"/>
      <c r="BK112" s="735"/>
      <c r="BL112" s="735"/>
      <c r="BM112" s="735"/>
      <c r="BN112" s="735"/>
      <c r="BO112" s="735"/>
      <c r="BP112" s="736"/>
      <c r="BQ112" s="799">
        <v>17247794</v>
      </c>
      <c r="BR112" s="800"/>
      <c r="BS112" s="800"/>
      <c r="BT112" s="800"/>
      <c r="BU112" s="800"/>
      <c r="BV112" s="800">
        <v>16684647</v>
      </c>
      <c r="BW112" s="800"/>
      <c r="BX112" s="800"/>
      <c r="BY112" s="800"/>
      <c r="BZ112" s="800"/>
      <c r="CA112" s="800">
        <v>16071500</v>
      </c>
      <c r="CB112" s="800"/>
      <c r="CC112" s="800"/>
      <c r="CD112" s="800"/>
      <c r="CE112" s="800"/>
      <c r="CF112" s="858">
        <v>55</v>
      </c>
      <c r="CG112" s="859"/>
      <c r="CH112" s="859"/>
      <c r="CI112" s="859"/>
      <c r="CJ112" s="859"/>
      <c r="CK112" s="910"/>
      <c r="CL112" s="804"/>
      <c r="CM112" s="798" t="s">
        <v>449</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387</v>
      </c>
      <c r="DH112" s="800"/>
      <c r="DI112" s="800"/>
      <c r="DJ112" s="800"/>
      <c r="DK112" s="800"/>
      <c r="DL112" s="800" t="s">
        <v>387</v>
      </c>
      <c r="DM112" s="800"/>
      <c r="DN112" s="800"/>
      <c r="DO112" s="800"/>
      <c r="DP112" s="800"/>
      <c r="DQ112" s="800" t="s">
        <v>387</v>
      </c>
      <c r="DR112" s="800"/>
      <c r="DS112" s="800"/>
      <c r="DT112" s="800"/>
      <c r="DU112" s="800"/>
      <c r="DV112" s="777" t="s">
        <v>413</v>
      </c>
      <c r="DW112" s="777"/>
      <c r="DX112" s="777"/>
      <c r="DY112" s="777"/>
      <c r="DZ112" s="778"/>
    </row>
    <row r="113" spans="1:130" s="221" customFormat="1" ht="26.25" customHeight="1" x14ac:dyDescent="0.15">
      <c r="A113" s="897"/>
      <c r="B113" s="898"/>
      <c r="C113" s="735" t="s">
        <v>450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1362685</v>
      </c>
      <c r="AB113" s="902"/>
      <c r="AC113" s="902"/>
      <c r="AD113" s="902"/>
      <c r="AE113" s="903"/>
      <c r="AF113" s="904">
        <v>1287957</v>
      </c>
      <c r="AG113" s="902"/>
      <c r="AH113" s="902"/>
      <c r="AI113" s="902"/>
      <c r="AJ113" s="903"/>
      <c r="AK113" s="904">
        <v>1298251</v>
      </c>
      <c r="AL113" s="902"/>
      <c r="AM113" s="902"/>
      <c r="AN113" s="902"/>
      <c r="AO113" s="903"/>
      <c r="AP113" s="905">
        <v>4.4000000000000004</v>
      </c>
      <c r="AQ113" s="906"/>
      <c r="AR113" s="906"/>
      <c r="AS113" s="906"/>
      <c r="AT113" s="907"/>
      <c r="AU113" s="915"/>
      <c r="AV113" s="916"/>
      <c r="AW113" s="916"/>
      <c r="AX113" s="916"/>
      <c r="AY113" s="916"/>
      <c r="AZ113" s="798" t="s">
        <v>451</v>
      </c>
      <c r="BA113" s="735"/>
      <c r="BB113" s="735"/>
      <c r="BC113" s="735"/>
      <c r="BD113" s="735"/>
      <c r="BE113" s="735"/>
      <c r="BF113" s="735"/>
      <c r="BG113" s="735"/>
      <c r="BH113" s="735"/>
      <c r="BI113" s="735"/>
      <c r="BJ113" s="735"/>
      <c r="BK113" s="735"/>
      <c r="BL113" s="735"/>
      <c r="BM113" s="735"/>
      <c r="BN113" s="735"/>
      <c r="BO113" s="735"/>
      <c r="BP113" s="736"/>
      <c r="BQ113" s="799">
        <v>793935</v>
      </c>
      <c r="BR113" s="800"/>
      <c r="BS113" s="800"/>
      <c r="BT113" s="800"/>
      <c r="BU113" s="800"/>
      <c r="BV113" s="800">
        <v>729326</v>
      </c>
      <c r="BW113" s="800"/>
      <c r="BX113" s="800"/>
      <c r="BY113" s="800"/>
      <c r="BZ113" s="800"/>
      <c r="CA113" s="800">
        <v>792221</v>
      </c>
      <c r="CB113" s="800"/>
      <c r="CC113" s="800"/>
      <c r="CD113" s="800"/>
      <c r="CE113" s="800"/>
      <c r="CF113" s="858">
        <v>2.7</v>
      </c>
      <c r="CG113" s="859"/>
      <c r="CH113" s="859"/>
      <c r="CI113" s="859"/>
      <c r="CJ113" s="859"/>
      <c r="CK113" s="910"/>
      <c r="CL113" s="804"/>
      <c r="CM113" s="798" t="s">
        <v>452</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387</v>
      </c>
      <c r="DH113" s="763"/>
      <c r="DI113" s="763"/>
      <c r="DJ113" s="763"/>
      <c r="DK113" s="764"/>
      <c r="DL113" s="765" t="s">
        <v>387</v>
      </c>
      <c r="DM113" s="763"/>
      <c r="DN113" s="763"/>
      <c r="DO113" s="763"/>
      <c r="DP113" s="764"/>
      <c r="DQ113" s="765" t="s">
        <v>387</v>
      </c>
      <c r="DR113" s="763"/>
      <c r="DS113" s="763"/>
      <c r="DT113" s="763"/>
      <c r="DU113" s="764"/>
      <c r="DV113" s="807" t="s">
        <v>387</v>
      </c>
      <c r="DW113" s="808"/>
      <c r="DX113" s="808"/>
      <c r="DY113" s="808"/>
      <c r="DZ113" s="809"/>
    </row>
    <row r="114" spans="1:130" s="221" customFormat="1" ht="26.25" customHeight="1" x14ac:dyDescent="0.15">
      <c r="A114" s="897"/>
      <c r="B114" s="898"/>
      <c r="C114" s="735" t="s">
        <v>453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76152</v>
      </c>
      <c r="AB114" s="763"/>
      <c r="AC114" s="763"/>
      <c r="AD114" s="763"/>
      <c r="AE114" s="764"/>
      <c r="AF114" s="765">
        <v>88425</v>
      </c>
      <c r="AG114" s="763"/>
      <c r="AH114" s="763"/>
      <c r="AI114" s="763"/>
      <c r="AJ114" s="764"/>
      <c r="AK114" s="765">
        <v>90439</v>
      </c>
      <c r="AL114" s="763"/>
      <c r="AM114" s="763"/>
      <c r="AN114" s="763"/>
      <c r="AO114" s="764"/>
      <c r="AP114" s="807">
        <v>0.3</v>
      </c>
      <c r="AQ114" s="808"/>
      <c r="AR114" s="808"/>
      <c r="AS114" s="808"/>
      <c r="AT114" s="809"/>
      <c r="AU114" s="915"/>
      <c r="AV114" s="916"/>
      <c r="AW114" s="916"/>
      <c r="AX114" s="916"/>
      <c r="AY114" s="916"/>
      <c r="AZ114" s="798" t="s">
        <v>454</v>
      </c>
      <c r="BA114" s="735"/>
      <c r="BB114" s="735"/>
      <c r="BC114" s="735"/>
      <c r="BD114" s="735"/>
      <c r="BE114" s="735"/>
      <c r="BF114" s="735"/>
      <c r="BG114" s="735"/>
      <c r="BH114" s="735"/>
      <c r="BI114" s="735"/>
      <c r="BJ114" s="735"/>
      <c r="BK114" s="735"/>
      <c r="BL114" s="735"/>
      <c r="BM114" s="735"/>
      <c r="BN114" s="735"/>
      <c r="BO114" s="735"/>
      <c r="BP114" s="736"/>
      <c r="BQ114" s="799">
        <v>9073363</v>
      </c>
      <c r="BR114" s="800"/>
      <c r="BS114" s="800"/>
      <c r="BT114" s="800"/>
      <c r="BU114" s="800"/>
      <c r="BV114" s="800">
        <v>8947379</v>
      </c>
      <c r="BW114" s="800"/>
      <c r="BX114" s="800"/>
      <c r="BY114" s="800"/>
      <c r="BZ114" s="800"/>
      <c r="CA114" s="800">
        <v>8930683</v>
      </c>
      <c r="CB114" s="800"/>
      <c r="CC114" s="800"/>
      <c r="CD114" s="800"/>
      <c r="CE114" s="800"/>
      <c r="CF114" s="858">
        <v>30.6</v>
      </c>
      <c r="CG114" s="859"/>
      <c r="CH114" s="859"/>
      <c r="CI114" s="859"/>
      <c r="CJ114" s="859"/>
      <c r="CK114" s="910"/>
      <c r="CL114" s="804"/>
      <c r="CM114" s="798" t="s">
        <v>455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387</v>
      </c>
      <c r="DH114" s="763"/>
      <c r="DI114" s="763"/>
      <c r="DJ114" s="763"/>
      <c r="DK114" s="764"/>
      <c r="DL114" s="765" t="s">
        <v>387</v>
      </c>
      <c r="DM114" s="763"/>
      <c r="DN114" s="763"/>
      <c r="DO114" s="763"/>
      <c r="DP114" s="764"/>
      <c r="DQ114" s="765" t="s">
        <v>387</v>
      </c>
      <c r="DR114" s="763"/>
      <c r="DS114" s="763"/>
      <c r="DT114" s="763"/>
      <c r="DU114" s="764"/>
      <c r="DV114" s="807" t="s">
        <v>387</v>
      </c>
      <c r="DW114" s="808"/>
      <c r="DX114" s="808"/>
      <c r="DY114" s="808"/>
      <c r="DZ114" s="809"/>
    </row>
    <row r="115" spans="1:130" s="221" customFormat="1" ht="26.25" customHeight="1" x14ac:dyDescent="0.15">
      <c r="A115" s="897"/>
      <c r="B115" s="898"/>
      <c r="C115" s="735" t="s">
        <v>456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112780</v>
      </c>
      <c r="AB115" s="902"/>
      <c r="AC115" s="902"/>
      <c r="AD115" s="902"/>
      <c r="AE115" s="903"/>
      <c r="AF115" s="904">
        <v>104165</v>
      </c>
      <c r="AG115" s="902"/>
      <c r="AH115" s="902"/>
      <c r="AI115" s="902"/>
      <c r="AJ115" s="903"/>
      <c r="AK115" s="904">
        <v>108147</v>
      </c>
      <c r="AL115" s="902"/>
      <c r="AM115" s="902"/>
      <c r="AN115" s="902"/>
      <c r="AO115" s="903"/>
      <c r="AP115" s="905">
        <v>0.4</v>
      </c>
      <c r="AQ115" s="906"/>
      <c r="AR115" s="906"/>
      <c r="AS115" s="906"/>
      <c r="AT115" s="907"/>
      <c r="AU115" s="915"/>
      <c r="AV115" s="916"/>
      <c r="AW115" s="916"/>
      <c r="AX115" s="916"/>
      <c r="AY115" s="916"/>
      <c r="AZ115" s="798" t="s">
        <v>457</v>
      </c>
      <c r="BA115" s="735"/>
      <c r="BB115" s="735"/>
      <c r="BC115" s="735"/>
      <c r="BD115" s="735"/>
      <c r="BE115" s="735"/>
      <c r="BF115" s="735"/>
      <c r="BG115" s="735"/>
      <c r="BH115" s="735"/>
      <c r="BI115" s="735"/>
      <c r="BJ115" s="735"/>
      <c r="BK115" s="735"/>
      <c r="BL115" s="735"/>
      <c r="BM115" s="735"/>
      <c r="BN115" s="735"/>
      <c r="BO115" s="735"/>
      <c r="BP115" s="736"/>
      <c r="BQ115" s="799">
        <v>1676</v>
      </c>
      <c r="BR115" s="800"/>
      <c r="BS115" s="800"/>
      <c r="BT115" s="800"/>
      <c r="BU115" s="800"/>
      <c r="BV115" s="800">
        <v>1638</v>
      </c>
      <c r="BW115" s="800"/>
      <c r="BX115" s="800"/>
      <c r="BY115" s="800"/>
      <c r="BZ115" s="800"/>
      <c r="CA115" s="800" t="s">
        <v>387</v>
      </c>
      <c r="CB115" s="800"/>
      <c r="CC115" s="800"/>
      <c r="CD115" s="800"/>
      <c r="CE115" s="800"/>
      <c r="CF115" s="858" t="s">
        <v>413</v>
      </c>
      <c r="CG115" s="859"/>
      <c r="CH115" s="859"/>
      <c r="CI115" s="859"/>
      <c r="CJ115" s="859"/>
      <c r="CK115" s="910"/>
      <c r="CL115" s="804"/>
      <c r="CM115" s="798" t="s">
        <v>458</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387</v>
      </c>
      <c r="DH115" s="763"/>
      <c r="DI115" s="763"/>
      <c r="DJ115" s="763"/>
      <c r="DK115" s="764"/>
      <c r="DL115" s="765" t="s">
        <v>387</v>
      </c>
      <c r="DM115" s="763"/>
      <c r="DN115" s="763"/>
      <c r="DO115" s="763"/>
      <c r="DP115" s="764"/>
      <c r="DQ115" s="765" t="s">
        <v>387</v>
      </c>
      <c r="DR115" s="763"/>
      <c r="DS115" s="763"/>
      <c r="DT115" s="763"/>
      <c r="DU115" s="764"/>
      <c r="DV115" s="807" t="s">
        <v>387</v>
      </c>
      <c r="DW115" s="808"/>
      <c r="DX115" s="808"/>
      <c r="DY115" s="808"/>
      <c r="DZ115" s="809"/>
    </row>
    <row r="116" spans="1:130" s="221" customFormat="1" ht="26.25" customHeight="1" x14ac:dyDescent="0.15">
      <c r="A116" s="899"/>
      <c r="B116" s="900"/>
      <c r="C116" s="822" t="s">
        <v>459</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v>461</v>
      </c>
      <c r="AB116" s="763"/>
      <c r="AC116" s="763"/>
      <c r="AD116" s="763"/>
      <c r="AE116" s="764"/>
      <c r="AF116" s="765">
        <v>16</v>
      </c>
      <c r="AG116" s="763"/>
      <c r="AH116" s="763"/>
      <c r="AI116" s="763"/>
      <c r="AJ116" s="764"/>
      <c r="AK116" s="765">
        <v>28</v>
      </c>
      <c r="AL116" s="763"/>
      <c r="AM116" s="763"/>
      <c r="AN116" s="763"/>
      <c r="AO116" s="764"/>
      <c r="AP116" s="807">
        <v>0</v>
      </c>
      <c r="AQ116" s="808"/>
      <c r="AR116" s="808"/>
      <c r="AS116" s="808"/>
      <c r="AT116" s="809"/>
      <c r="AU116" s="915"/>
      <c r="AV116" s="916"/>
      <c r="AW116" s="916"/>
      <c r="AX116" s="916"/>
      <c r="AY116" s="916"/>
      <c r="AZ116" s="892" t="s">
        <v>460</v>
      </c>
      <c r="BA116" s="893"/>
      <c r="BB116" s="893"/>
      <c r="BC116" s="893"/>
      <c r="BD116" s="893"/>
      <c r="BE116" s="893"/>
      <c r="BF116" s="893"/>
      <c r="BG116" s="893"/>
      <c r="BH116" s="893"/>
      <c r="BI116" s="893"/>
      <c r="BJ116" s="893"/>
      <c r="BK116" s="893"/>
      <c r="BL116" s="893"/>
      <c r="BM116" s="893"/>
      <c r="BN116" s="893"/>
      <c r="BO116" s="893"/>
      <c r="BP116" s="894"/>
      <c r="BQ116" s="799" t="s">
        <v>387</v>
      </c>
      <c r="BR116" s="800"/>
      <c r="BS116" s="800"/>
      <c r="BT116" s="800"/>
      <c r="BU116" s="800"/>
      <c r="BV116" s="800" t="s">
        <v>387</v>
      </c>
      <c r="BW116" s="800"/>
      <c r="BX116" s="800"/>
      <c r="BY116" s="800"/>
      <c r="BZ116" s="800"/>
      <c r="CA116" s="800" t="s">
        <v>387</v>
      </c>
      <c r="CB116" s="800"/>
      <c r="CC116" s="800"/>
      <c r="CD116" s="800"/>
      <c r="CE116" s="800"/>
      <c r="CF116" s="858" t="s">
        <v>387</v>
      </c>
      <c r="CG116" s="859"/>
      <c r="CH116" s="859"/>
      <c r="CI116" s="859"/>
      <c r="CJ116" s="859"/>
      <c r="CK116" s="910"/>
      <c r="CL116" s="804"/>
      <c r="CM116" s="798" t="s">
        <v>461</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387</v>
      </c>
      <c r="DH116" s="763"/>
      <c r="DI116" s="763"/>
      <c r="DJ116" s="763"/>
      <c r="DK116" s="764"/>
      <c r="DL116" s="765" t="s">
        <v>387</v>
      </c>
      <c r="DM116" s="763"/>
      <c r="DN116" s="763"/>
      <c r="DO116" s="763"/>
      <c r="DP116" s="764"/>
      <c r="DQ116" s="765" t="s">
        <v>387</v>
      </c>
      <c r="DR116" s="763"/>
      <c r="DS116" s="763"/>
      <c r="DT116" s="763"/>
      <c r="DU116" s="764"/>
      <c r="DV116" s="807" t="s">
        <v>387</v>
      </c>
      <c r="DW116" s="808"/>
      <c r="DX116" s="808"/>
      <c r="DY116" s="808"/>
      <c r="DZ116" s="809"/>
    </row>
    <row r="117" spans="1:130" s="221" customFormat="1" ht="26.25" customHeight="1" x14ac:dyDescent="0.15">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462</v>
      </c>
      <c r="Z117" s="880"/>
      <c r="AA117" s="885">
        <v>7734877</v>
      </c>
      <c r="AB117" s="886"/>
      <c r="AC117" s="886"/>
      <c r="AD117" s="886"/>
      <c r="AE117" s="887"/>
      <c r="AF117" s="888">
        <v>7717658</v>
      </c>
      <c r="AG117" s="886"/>
      <c r="AH117" s="886"/>
      <c r="AI117" s="886"/>
      <c r="AJ117" s="887"/>
      <c r="AK117" s="888">
        <v>7842017</v>
      </c>
      <c r="AL117" s="886"/>
      <c r="AM117" s="886"/>
      <c r="AN117" s="886"/>
      <c r="AO117" s="887"/>
      <c r="AP117" s="889"/>
      <c r="AQ117" s="890"/>
      <c r="AR117" s="890"/>
      <c r="AS117" s="890"/>
      <c r="AT117" s="891"/>
      <c r="AU117" s="915"/>
      <c r="AV117" s="916"/>
      <c r="AW117" s="916"/>
      <c r="AX117" s="916"/>
      <c r="AY117" s="916"/>
      <c r="AZ117" s="846" t="s">
        <v>463</v>
      </c>
      <c r="BA117" s="847"/>
      <c r="BB117" s="847"/>
      <c r="BC117" s="847"/>
      <c r="BD117" s="847"/>
      <c r="BE117" s="847"/>
      <c r="BF117" s="847"/>
      <c r="BG117" s="847"/>
      <c r="BH117" s="847"/>
      <c r="BI117" s="847"/>
      <c r="BJ117" s="847"/>
      <c r="BK117" s="847"/>
      <c r="BL117" s="847"/>
      <c r="BM117" s="847"/>
      <c r="BN117" s="847"/>
      <c r="BO117" s="847"/>
      <c r="BP117" s="848"/>
      <c r="BQ117" s="799" t="s">
        <v>387</v>
      </c>
      <c r="BR117" s="800"/>
      <c r="BS117" s="800"/>
      <c r="BT117" s="800"/>
      <c r="BU117" s="800"/>
      <c r="BV117" s="800" t="s">
        <v>128</v>
      </c>
      <c r="BW117" s="800"/>
      <c r="BX117" s="800"/>
      <c r="BY117" s="800"/>
      <c r="BZ117" s="800"/>
      <c r="CA117" s="800" t="s">
        <v>128</v>
      </c>
      <c r="CB117" s="800"/>
      <c r="CC117" s="800"/>
      <c r="CD117" s="800"/>
      <c r="CE117" s="800"/>
      <c r="CF117" s="858" t="s">
        <v>128</v>
      </c>
      <c r="CG117" s="859"/>
      <c r="CH117" s="859"/>
      <c r="CI117" s="859"/>
      <c r="CJ117" s="859"/>
      <c r="CK117" s="910"/>
      <c r="CL117" s="804"/>
      <c r="CM117" s="798" t="s">
        <v>464</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128</v>
      </c>
      <c r="DH117" s="763"/>
      <c r="DI117" s="763"/>
      <c r="DJ117" s="763"/>
      <c r="DK117" s="764"/>
      <c r="DL117" s="765" t="s">
        <v>387</v>
      </c>
      <c r="DM117" s="763"/>
      <c r="DN117" s="763"/>
      <c r="DO117" s="763"/>
      <c r="DP117" s="764"/>
      <c r="DQ117" s="765" t="s">
        <v>387</v>
      </c>
      <c r="DR117" s="763"/>
      <c r="DS117" s="763"/>
      <c r="DT117" s="763"/>
      <c r="DU117" s="764"/>
      <c r="DV117" s="807" t="s">
        <v>128</v>
      </c>
      <c r="DW117" s="808"/>
      <c r="DX117" s="808"/>
      <c r="DY117" s="808"/>
      <c r="DZ117" s="809"/>
    </row>
    <row r="118" spans="1:130" s="221" customFormat="1" ht="26.25" customHeight="1" x14ac:dyDescent="0.15">
      <c r="A118" s="878" t="s">
        <v>438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435</v>
      </c>
      <c r="AB118" s="879"/>
      <c r="AC118" s="879"/>
      <c r="AD118" s="879"/>
      <c r="AE118" s="880"/>
      <c r="AF118" s="881" t="s">
        <v>436</v>
      </c>
      <c r="AG118" s="879"/>
      <c r="AH118" s="879"/>
      <c r="AI118" s="879"/>
      <c r="AJ118" s="880"/>
      <c r="AK118" s="881" t="s">
        <v>302</v>
      </c>
      <c r="AL118" s="879"/>
      <c r="AM118" s="879"/>
      <c r="AN118" s="879"/>
      <c r="AO118" s="880"/>
      <c r="AP118" s="882" t="s">
        <v>437</v>
      </c>
      <c r="AQ118" s="883"/>
      <c r="AR118" s="883"/>
      <c r="AS118" s="883"/>
      <c r="AT118" s="884"/>
      <c r="AU118" s="915"/>
      <c r="AV118" s="916"/>
      <c r="AW118" s="916"/>
      <c r="AX118" s="916"/>
      <c r="AY118" s="916"/>
      <c r="AZ118" s="821" t="s">
        <v>465</v>
      </c>
      <c r="BA118" s="822"/>
      <c r="BB118" s="822"/>
      <c r="BC118" s="822"/>
      <c r="BD118" s="822"/>
      <c r="BE118" s="822"/>
      <c r="BF118" s="822"/>
      <c r="BG118" s="822"/>
      <c r="BH118" s="822"/>
      <c r="BI118" s="822"/>
      <c r="BJ118" s="822"/>
      <c r="BK118" s="822"/>
      <c r="BL118" s="822"/>
      <c r="BM118" s="822"/>
      <c r="BN118" s="822"/>
      <c r="BO118" s="822"/>
      <c r="BP118" s="823"/>
      <c r="BQ118" s="862" t="s">
        <v>387</v>
      </c>
      <c r="BR118" s="828"/>
      <c r="BS118" s="828"/>
      <c r="BT118" s="828"/>
      <c r="BU118" s="828"/>
      <c r="BV118" s="828" t="s">
        <v>387</v>
      </c>
      <c r="BW118" s="828"/>
      <c r="BX118" s="828"/>
      <c r="BY118" s="828"/>
      <c r="BZ118" s="828"/>
      <c r="CA118" s="828" t="s">
        <v>128</v>
      </c>
      <c r="CB118" s="828"/>
      <c r="CC118" s="828"/>
      <c r="CD118" s="828"/>
      <c r="CE118" s="828"/>
      <c r="CF118" s="858" t="s">
        <v>128</v>
      </c>
      <c r="CG118" s="859"/>
      <c r="CH118" s="859"/>
      <c r="CI118" s="859"/>
      <c r="CJ118" s="859"/>
      <c r="CK118" s="910"/>
      <c r="CL118" s="804"/>
      <c r="CM118" s="798" t="s">
        <v>466</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387</v>
      </c>
      <c r="DH118" s="763"/>
      <c r="DI118" s="763"/>
      <c r="DJ118" s="763"/>
      <c r="DK118" s="764"/>
      <c r="DL118" s="765" t="s">
        <v>387</v>
      </c>
      <c r="DM118" s="763"/>
      <c r="DN118" s="763"/>
      <c r="DO118" s="763"/>
      <c r="DP118" s="764"/>
      <c r="DQ118" s="765" t="s">
        <v>387</v>
      </c>
      <c r="DR118" s="763"/>
      <c r="DS118" s="763"/>
      <c r="DT118" s="763"/>
      <c r="DU118" s="764"/>
      <c r="DV118" s="807" t="s">
        <v>387</v>
      </c>
      <c r="DW118" s="808"/>
      <c r="DX118" s="808"/>
      <c r="DY118" s="808"/>
      <c r="DZ118" s="809"/>
    </row>
    <row r="119" spans="1:130" s="221" customFormat="1" ht="26.25" customHeight="1" x14ac:dyDescent="0.15">
      <c r="A119" s="801" t="s">
        <v>441</v>
      </c>
      <c r="B119" s="802"/>
      <c r="C119" s="843" t="s">
        <v>442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128</v>
      </c>
      <c r="AB119" s="872"/>
      <c r="AC119" s="872"/>
      <c r="AD119" s="872"/>
      <c r="AE119" s="873"/>
      <c r="AF119" s="874" t="s">
        <v>128</v>
      </c>
      <c r="AG119" s="872"/>
      <c r="AH119" s="872"/>
      <c r="AI119" s="872"/>
      <c r="AJ119" s="873"/>
      <c r="AK119" s="874" t="s">
        <v>128</v>
      </c>
      <c r="AL119" s="872"/>
      <c r="AM119" s="872"/>
      <c r="AN119" s="872"/>
      <c r="AO119" s="873"/>
      <c r="AP119" s="875" t="s">
        <v>467</v>
      </c>
      <c r="AQ119" s="876"/>
      <c r="AR119" s="876"/>
      <c r="AS119" s="876"/>
      <c r="AT119" s="877"/>
      <c r="AU119" s="917"/>
      <c r="AV119" s="918"/>
      <c r="AW119" s="918"/>
      <c r="AX119" s="918"/>
      <c r="AY119" s="918"/>
      <c r="AZ119" s="244" t="s">
        <v>186</v>
      </c>
      <c r="BA119" s="244"/>
      <c r="BB119" s="244"/>
      <c r="BC119" s="244"/>
      <c r="BD119" s="244"/>
      <c r="BE119" s="244"/>
      <c r="BF119" s="244"/>
      <c r="BG119" s="244"/>
      <c r="BH119" s="244"/>
      <c r="BI119" s="244"/>
      <c r="BJ119" s="244"/>
      <c r="BK119" s="244"/>
      <c r="BL119" s="244"/>
      <c r="BM119" s="244"/>
      <c r="BN119" s="244"/>
      <c r="BO119" s="860" t="s">
        <v>468</v>
      </c>
      <c r="BP119" s="861"/>
      <c r="BQ119" s="862">
        <v>99370895</v>
      </c>
      <c r="BR119" s="828"/>
      <c r="BS119" s="828"/>
      <c r="BT119" s="828"/>
      <c r="BU119" s="828"/>
      <c r="BV119" s="828">
        <v>102865407</v>
      </c>
      <c r="BW119" s="828"/>
      <c r="BX119" s="828"/>
      <c r="BY119" s="828"/>
      <c r="BZ119" s="828"/>
      <c r="CA119" s="828">
        <v>112615359</v>
      </c>
      <c r="CB119" s="828"/>
      <c r="CC119" s="828"/>
      <c r="CD119" s="828"/>
      <c r="CE119" s="828"/>
      <c r="CF119" s="731"/>
      <c r="CG119" s="732"/>
      <c r="CH119" s="732"/>
      <c r="CI119" s="732"/>
      <c r="CJ119" s="817"/>
      <c r="CK119" s="911"/>
      <c r="CL119" s="806"/>
      <c r="CM119" s="821" t="s">
        <v>469</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1006016</v>
      </c>
      <c r="DH119" s="747"/>
      <c r="DI119" s="747"/>
      <c r="DJ119" s="747"/>
      <c r="DK119" s="748"/>
      <c r="DL119" s="749">
        <v>987297</v>
      </c>
      <c r="DM119" s="747"/>
      <c r="DN119" s="747"/>
      <c r="DO119" s="747"/>
      <c r="DP119" s="748"/>
      <c r="DQ119" s="749">
        <v>1069594</v>
      </c>
      <c r="DR119" s="747"/>
      <c r="DS119" s="747"/>
      <c r="DT119" s="747"/>
      <c r="DU119" s="748"/>
      <c r="DV119" s="831">
        <v>3.7</v>
      </c>
      <c r="DW119" s="832"/>
      <c r="DX119" s="832"/>
      <c r="DY119" s="832"/>
      <c r="DZ119" s="833"/>
    </row>
    <row r="120" spans="1:130" s="221" customFormat="1" ht="26.25" customHeight="1" x14ac:dyDescent="0.15">
      <c r="A120" s="803"/>
      <c r="B120" s="804"/>
      <c r="C120" s="798" t="s">
        <v>445</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387</v>
      </c>
      <c r="AB120" s="763"/>
      <c r="AC120" s="763"/>
      <c r="AD120" s="763"/>
      <c r="AE120" s="764"/>
      <c r="AF120" s="765" t="s">
        <v>387</v>
      </c>
      <c r="AG120" s="763"/>
      <c r="AH120" s="763"/>
      <c r="AI120" s="763"/>
      <c r="AJ120" s="764"/>
      <c r="AK120" s="765" t="s">
        <v>387</v>
      </c>
      <c r="AL120" s="763"/>
      <c r="AM120" s="763"/>
      <c r="AN120" s="763"/>
      <c r="AO120" s="764"/>
      <c r="AP120" s="807" t="s">
        <v>387</v>
      </c>
      <c r="AQ120" s="808"/>
      <c r="AR120" s="808"/>
      <c r="AS120" s="808"/>
      <c r="AT120" s="809"/>
      <c r="AU120" s="863" t="s">
        <v>470</v>
      </c>
      <c r="AV120" s="864"/>
      <c r="AW120" s="864"/>
      <c r="AX120" s="864"/>
      <c r="AY120" s="865"/>
      <c r="AZ120" s="843" t="s">
        <v>471</v>
      </c>
      <c r="BA120" s="791"/>
      <c r="BB120" s="791"/>
      <c r="BC120" s="791"/>
      <c r="BD120" s="791"/>
      <c r="BE120" s="791"/>
      <c r="BF120" s="791"/>
      <c r="BG120" s="791"/>
      <c r="BH120" s="791"/>
      <c r="BI120" s="791"/>
      <c r="BJ120" s="791"/>
      <c r="BK120" s="791"/>
      <c r="BL120" s="791"/>
      <c r="BM120" s="791"/>
      <c r="BN120" s="791"/>
      <c r="BO120" s="791"/>
      <c r="BP120" s="792"/>
      <c r="BQ120" s="844">
        <v>8818515</v>
      </c>
      <c r="BR120" s="825"/>
      <c r="BS120" s="825"/>
      <c r="BT120" s="825"/>
      <c r="BU120" s="825"/>
      <c r="BV120" s="825">
        <v>8903068</v>
      </c>
      <c r="BW120" s="825"/>
      <c r="BX120" s="825"/>
      <c r="BY120" s="825"/>
      <c r="BZ120" s="825"/>
      <c r="CA120" s="825">
        <v>11045471</v>
      </c>
      <c r="CB120" s="825"/>
      <c r="CC120" s="825"/>
      <c r="CD120" s="825"/>
      <c r="CE120" s="825"/>
      <c r="CF120" s="849">
        <v>37.799999999999997</v>
      </c>
      <c r="CG120" s="850"/>
      <c r="CH120" s="850"/>
      <c r="CI120" s="850"/>
      <c r="CJ120" s="850"/>
      <c r="CK120" s="851" t="s">
        <v>472</v>
      </c>
      <c r="CL120" s="835"/>
      <c r="CM120" s="835"/>
      <c r="CN120" s="835"/>
      <c r="CO120" s="836"/>
      <c r="CP120" s="855" t="s">
        <v>473</v>
      </c>
      <c r="CQ120" s="856"/>
      <c r="CR120" s="856"/>
      <c r="CS120" s="856"/>
      <c r="CT120" s="856"/>
      <c r="CU120" s="856"/>
      <c r="CV120" s="856"/>
      <c r="CW120" s="856"/>
      <c r="CX120" s="856"/>
      <c r="CY120" s="856"/>
      <c r="CZ120" s="856"/>
      <c r="DA120" s="856"/>
      <c r="DB120" s="856"/>
      <c r="DC120" s="856"/>
      <c r="DD120" s="856"/>
      <c r="DE120" s="856"/>
      <c r="DF120" s="857"/>
      <c r="DG120" s="844">
        <v>15826392</v>
      </c>
      <c r="DH120" s="825"/>
      <c r="DI120" s="825"/>
      <c r="DJ120" s="825"/>
      <c r="DK120" s="825"/>
      <c r="DL120" s="825">
        <v>15345183</v>
      </c>
      <c r="DM120" s="825"/>
      <c r="DN120" s="825"/>
      <c r="DO120" s="825"/>
      <c r="DP120" s="825"/>
      <c r="DQ120" s="825">
        <v>14869058</v>
      </c>
      <c r="DR120" s="825"/>
      <c r="DS120" s="825"/>
      <c r="DT120" s="825"/>
      <c r="DU120" s="825"/>
      <c r="DV120" s="826">
        <v>50.9</v>
      </c>
      <c r="DW120" s="826"/>
      <c r="DX120" s="826"/>
      <c r="DY120" s="826"/>
      <c r="DZ120" s="827"/>
    </row>
    <row r="121" spans="1:130" s="221" customFormat="1" ht="26.25" customHeight="1" x14ac:dyDescent="0.15">
      <c r="A121" s="803"/>
      <c r="B121" s="804"/>
      <c r="C121" s="846" t="s">
        <v>474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128</v>
      </c>
      <c r="AB121" s="763"/>
      <c r="AC121" s="763"/>
      <c r="AD121" s="763"/>
      <c r="AE121" s="764"/>
      <c r="AF121" s="765" t="s">
        <v>128</v>
      </c>
      <c r="AG121" s="763"/>
      <c r="AH121" s="763"/>
      <c r="AI121" s="763"/>
      <c r="AJ121" s="764"/>
      <c r="AK121" s="765" t="s">
        <v>128</v>
      </c>
      <c r="AL121" s="763"/>
      <c r="AM121" s="763"/>
      <c r="AN121" s="763"/>
      <c r="AO121" s="764"/>
      <c r="AP121" s="807" t="s">
        <v>387</v>
      </c>
      <c r="AQ121" s="808"/>
      <c r="AR121" s="808"/>
      <c r="AS121" s="808"/>
      <c r="AT121" s="809"/>
      <c r="AU121" s="866"/>
      <c r="AV121" s="867"/>
      <c r="AW121" s="867"/>
      <c r="AX121" s="867"/>
      <c r="AY121" s="868"/>
      <c r="AZ121" s="798" t="s">
        <v>475</v>
      </c>
      <c r="BA121" s="735"/>
      <c r="BB121" s="735"/>
      <c r="BC121" s="735"/>
      <c r="BD121" s="735"/>
      <c r="BE121" s="735"/>
      <c r="BF121" s="735"/>
      <c r="BG121" s="735"/>
      <c r="BH121" s="735"/>
      <c r="BI121" s="735"/>
      <c r="BJ121" s="735"/>
      <c r="BK121" s="735"/>
      <c r="BL121" s="735"/>
      <c r="BM121" s="735"/>
      <c r="BN121" s="735"/>
      <c r="BO121" s="735"/>
      <c r="BP121" s="736"/>
      <c r="BQ121" s="799">
        <v>681316</v>
      </c>
      <c r="BR121" s="800"/>
      <c r="BS121" s="800"/>
      <c r="BT121" s="800"/>
      <c r="BU121" s="800"/>
      <c r="BV121" s="800">
        <v>553797</v>
      </c>
      <c r="BW121" s="800"/>
      <c r="BX121" s="800"/>
      <c r="BY121" s="800"/>
      <c r="BZ121" s="800"/>
      <c r="CA121" s="800">
        <v>540934</v>
      </c>
      <c r="CB121" s="800"/>
      <c r="CC121" s="800"/>
      <c r="CD121" s="800"/>
      <c r="CE121" s="800"/>
      <c r="CF121" s="858">
        <v>1.9</v>
      </c>
      <c r="CG121" s="859"/>
      <c r="CH121" s="859"/>
      <c r="CI121" s="859"/>
      <c r="CJ121" s="859"/>
      <c r="CK121" s="852"/>
      <c r="CL121" s="838"/>
      <c r="CM121" s="838"/>
      <c r="CN121" s="838"/>
      <c r="CO121" s="839"/>
      <c r="CP121" s="818" t="s">
        <v>476</v>
      </c>
      <c r="CQ121" s="819"/>
      <c r="CR121" s="819"/>
      <c r="CS121" s="819"/>
      <c r="CT121" s="819"/>
      <c r="CU121" s="819"/>
      <c r="CV121" s="819"/>
      <c r="CW121" s="819"/>
      <c r="CX121" s="819"/>
      <c r="CY121" s="819"/>
      <c r="CZ121" s="819"/>
      <c r="DA121" s="819"/>
      <c r="DB121" s="819"/>
      <c r="DC121" s="819"/>
      <c r="DD121" s="819"/>
      <c r="DE121" s="819"/>
      <c r="DF121" s="820"/>
      <c r="DG121" s="799" t="s">
        <v>128</v>
      </c>
      <c r="DH121" s="800"/>
      <c r="DI121" s="800"/>
      <c r="DJ121" s="800"/>
      <c r="DK121" s="800"/>
      <c r="DL121" s="800">
        <v>1024665</v>
      </c>
      <c r="DM121" s="800"/>
      <c r="DN121" s="800"/>
      <c r="DO121" s="800"/>
      <c r="DP121" s="800"/>
      <c r="DQ121" s="800">
        <v>901730</v>
      </c>
      <c r="DR121" s="800"/>
      <c r="DS121" s="800"/>
      <c r="DT121" s="800"/>
      <c r="DU121" s="800"/>
      <c r="DV121" s="777">
        <v>3.1</v>
      </c>
      <c r="DW121" s="777"/>
      <c r="DX121" s="777"/>
      <c r="DY121" s="777"/>
      <c r="DZ121" s="778"/>
    </row>
    <row r="122" spans="1:130" s="221" customFormat="1" ht="26.25" customHeight="1" x14ac:dyDescent="0.15">
      <c r="A122" s="803"/>
      <c r="B122" s="804"/>
      <c r="C122" s="798" t="s">
        <v>455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128</v>
      </c>
      <c r="AB122" s="763"/>
      <c r="AC122" s="763"/>
      <c r="AD122" s="763"/>
      <c r="AE122" s="764"/>
      <c r="AF122" s="765" t="s">
        <v>128</v>
      </c>
      <c r="AG122" s="763"/>
      <c r="AH122" s="763"/>
      <c r="AI122" s="763"/>
      <c r="AJ122" s="764"/>
      <c r="AK122" s="765" t="s">
        <v>387</v>
      </c>
      <c r="AL122" s="763"/>
      <c r="AM122" s="763"/>
      <c r="AN122" s="763"/>
      <c r="AO122" s="764"/>
      <c r="AP122" s="807" t="s">
        <v>387</v>
      </c>
      <c r="AQ122" s="808"/>
      <c r="AR122" s="808"/>
      <c r="AS122" s="808"/>
      <c r="AT122" s="809"/>
      <c r="AU122" s="866"/>
      <c r="AV122" s="867"/>
      <c r="AW122" s="867"/>
      <c r="AX122" s="867"/>
      <c r="AY122" s="868"/>
      <c r="AZ122" s="821" t="s">
        <v>477</v>
      </c>
      <c r="BA122" s="822"/>
      <c r="BB122" s="822"/>
      <c r="BC122" s="822"/>
      <c r="BD122" s="822"/>
      <c r="BE122" s="822"/>
      <c r="BF122" s="822"/>
      <c r="BG122" s="822"/>
      <c r="BH122" s="822"/>
      <c r="BI122" s="822"/>
      <c r="BJ122" s="822"/>
      <c r="BK122" s="822"/>
      <c r="BL122" s="822"/>
      <c r="BM122" s="822"/>
      <c r="BN122" s="822"/>
      <c r="BO122" s="822"/>
      <c r="BP122" s="823"/>
      <c r="BQ122" s="862">
        <v>63221481</v>
      </c>
      <c r="BR122" s="828"/>
      <c r="BS122" s="828"/>
      <c r="BT122" s="828"/>
      <c r="BU122" s="828"/>
      <c r="BV122" s="828">
        <v>66646466</v>
      </c>
      <c r="BW122" s="828"/>
      <c r="BX122" s="828"/>
      <c r="BY122" s="828"/>
      <c r="BZ122" s="828"/>
      <c r="CA122" s="828">
        <v>74641262</v>
      </c>
      <c r="CB122" s="828"/>
      <c r="CC122" s="828"/>
      <c r="CD122" s="828"/>
      <c r="CE122" s="828"/>
      <c r="CF122" s="829">
        <v>255.6</v>
      </c>
      <c r="CG122" s="830"/>
      <c r="CH122" s="830"/>
      <c r="CI122" s="830"/>
      <c r="CJ122" s="830"/>
      <c r="CK122" s="852"/>
      <c r="CL122" s="838"/>
      <c r="CM122" s="838"/>
      <c r="CN122" s="838"/>
      <c r="CO122" s="839"/>
      <c r="CP122" s="818" t="s">
        <v>410</v>
      </c>
      <c r="CQ122" s="819"/>
      <c r="CR122" s="819"/>
      <c r="CS122" s="819"/>
      <c r="CT122" s="819"/>
      <c r="CU122" s="819"/>
      <c r="CV122" s="819"/>
      <c r="CW122" s="819"/>
      <c r="CX122" s="819"/>
      <c r="CY122" s="819"/>
      <c r="CZ122" s="819"/>
      <c r="DA122" s="819"/>
      <c r="DB122" s="819"/>
      <c r="DC122" s="819"/>
      <c r="DD122" s="819"/>
      <c r="DE122" s="819"/>
      <c r="DF122" s="820"/>
      <c r="DG122" s="799">
        <v>286755</v>
      </c>
      <c r="DH122" s="800"/>
      <c r="DI122" s="800"/>
      <c r="DJ122" s="800"/>
      <c r="DK122" s="800"/>
      <c r="DL122" s="800">
        <v>248229</v>
      </c>
      <c r="DM122" s="800"/>
      <c r="DN122" s="800"/>
      <c r="DO122" s="800"/>
      <c r="DP122" s="800"/>
      <c r="DQ122" s="800">
        <v>216097</v>
      </c>
      <c r="DR122" s="800"/>
      <c r="DS122" s="800"/>
      <c r="DT122" s="800"/>
      <c r="DU122" s="800"/>
      <c r="DV122" s="777">
        <v>0.7</v>
      </c>
      <c r="DW122" s="777"/>
      <c r="DX122" s="777"/>
      <c r="DY122" s="777"/>
      <c r="DZ122" s="778"/>
    </row>
    <row r="123" spans="1:130" s="221" customFormat="1" ht="26.25" customHeight="1" x14ac:dyDescent="0.15">
      <c r="A123" s="803"/>
      <c r="B123" s="804"/>
      <c r="C123" s="798" t="s">
        <v>461</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387</v>
      </c>
      <c r="AB123" s="763"/>
      <c r="AC123" s="763"/>
      <c r="AD123" s="763"/>
      <c r="AE123" s="764"/>
      <c r="AF123" s="765" t="s">
        <v>128</v>
      </c>
      <c r="AG123" s="763"/>
      <c r="AH123" s="763"/>
      <c r="AI123" s="763"/>
      <c r="AJ123" s="764"/>
      <c r="AK123" s="765" t="s">
        <v>387</v>
      </c>
      <c r="AL123" s="763"/>
      <c r="AM123" s="763"/>
      <c r="AN123" s="763"/>
      <c r="AO123" s="764"/>
      <c r="AP123" s="807" t="s">
        <v>387</v>
      </c>
      <c r="AQ123" s="808"/>
      <c r="AR123" s="808"/>
      <c r="AS123" s="808"/>
      <c r="AT123" s="809"/>
      <c r="AU123" s="869"/>
      <c r="AV123" s="870"/>
      <c r="AW123" s="870"/>
      <c r="AX123" s="870"/>
      <c r="AY123" s="870"/>
      <c r="AZ123" s="244" t="s">
        <v>186</v>
      </c>
      <c r="BA123" s="244"/>
      <c r="BB123" s="244"/>
      <c r="BC123" s="244"/>
      <c r="BD123" s="244"/>
      <c r="BE123" s="244"/>
      <c r="BF123" s="244"/>
      <c r="BG123" s="244"/>
      <c r="BH123" s="244"/>
      <c r="BI123" s="244"/>
      <c r="BJ123" s="244"/>
      <c r="BK123" s="244"/>
      <c r="BL123" s="244"/>
      <c r="BM123" s="244"/>
      <c r="BN123" s="244"/>
      <c r="BO123" s="860" t="s">
        <v>478</v>
      </c>
      <c r="BP123" s="861"/>
      <c r="BQ123" s="815">
        <v>72721312</v>
      </c>
      <c r="BR123" s="816"/>
      <c r="BS123" s="816"/>
      <c r="BT123" s="816"/>
      <c r="BU123" s="816"/>
      <c r="BV123" s="816">
        <v>76103331</v>
      </c>
      <c r="BW123" s="816"/>
      <c r="BX123" s="816"/>
      <c r="BY123" s="816"/>
      <c r="BZ123" s="816"/>
      <c r="CA123" s="816">
        <v>86227667</v>
      </c>
      <c r="CB123" s="816"/>
      <c r="CC123" s="816"/>
      <c r="CD123" s="816"/>
      <c r="CE123" s="816"/>
      <c r="CF123" s="731"/>
      <c r="CG123" s="732"/>
      <c r="CH123" s="732"/>
      <c r="CI123" s="732"/>
      <c r="CJ123" s="817"/>
      <c r="CK123" s="852"/>
      <c r="CL123" s="838"/>
      <c r="CM123" s="838"/>
      <c r="CN123" s="838"/>
      <c r="CO123" s="839"/>
      <c r="CP123" s="818" t="s">
        <v>479</v>
      </c>
      <c r="CQ123" s="819"/>
      <c r="CR123" s="819"/>
      <c r="CS123" s="819"/>
      <c r="CT123" s="819"/>
      <c r="CU123" s="819"/>
      <c r="CV123" s="819"/>
      <c r="CW123" s="819"/>
      <c r="CX123" s="819"/>
      <c r="CY123" s="819"/>
      <c r="CZ123" s="819"/>
      <c r="DA123" s="819"/>
      <c r="DB123" s="819"/>
      <c r="DC123" s="819"/>
      <c r="DD123" s="819"/>
      <c r="DE123" s="819"/>
      <c r="DF123" s="820"/>
      <c r="DG123" s="762" t="s">
        <v>128</v>
      </c>
      <c r="DH123" s="763"/>
      <c r="DI123" s="763"/>
      <c r="DJ123" s="763"/>
      <c r="DK123" s="764"/>
      <c r="DL123" s="765" t="s">
        <v>128</v>
      </c>
      <c r="DM123" s="763"/>
      <c r="DN123" s="763"/>
      <c r="DO123" s="763"/>
      <c r="DP123" s="764"/>
      <c r="DQ123" s="765">
        <v>64231</v>
      </c>
      <c r="DR123" s="763"/>
      <c r="DS123" s="763"/>
      <c r="DT123" s="763"/>
      <c r="DU123" s="764"/>
      <c r="DV123" s="807">
        <v>0.2</v>
      </c>
      <c r="DW123" s="808"/>
      <c r="DX123" s="808"/>
      <c r="DY123" s="808"/>
      <c r="DZ123" s="809"/>
    </row>
    <row r="124" spans="1:130" s="221" customFormat="1" ht="26.25" customHeight="1" thickBot="1" x14ac:dyDescent="0.2">
      <c r="A124" s="803"/>
      <c r="B124" s="804"/>
      <c r="C124" s="798" t="s">
        <v>464</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387</v>
      </c>
      <c r="AB124" s="763"/>
      <c r="AC124" s="763"/>
      <c r="AD124" s="763"/>
      <c r="AE124" s="764"/>
      <c r="AF124" s="765" t="s">
        <v>387</v>
      </c>
      <c r="AG124" s="763"/>
      <c r="AH124" s="763"/>
      <c r="AI124" s="763"/>
      <c r="AJ124" s="764"/>
      <c r="AK124" s="765" t="s">
        <v>387</v>
      </c>
      <c r="AL124" s="763"/>
      <c r="AM124" s="763"/>
      <c r="AN124" s="763"/>
      <c r="AO124" s="764"/>
      <c r="AP124" s="807" t="s">
        <v>128</v>
      </c>
      <c r="AQ124" s="808"/>
      <c r="AR124" s="808"/>
      <c r="AS124" s="808"/>
      <c r="AT124" s="809"/>
      <c r="AU124" s="810" t="s">
        <v>480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95.9</v>
      </c>
      <c r="BR124" s="814"/>
      <c r="BS124" s="814"/>
      <c r="BT124" s="814"/>
      <c r="BU124" s="814"/>
      <c r="BV124" s="814">
        <v>94.7</v>
      </c>
      <c r="BW124" s="814"/>
      <c r="BX124" s="814"/>
      <c r="BY124" s="814"/>
      <c r="BZ124" s="814"/>
      <c r="CA124" s="814">
        <v>90.3</v>
      </c>
      <c r="CB124" s="814"/>
      <c r="CC124" s="814"/>
      <c r="CD124" s="814"/>
      <c r="CE124" s="814"/>
      <c r="CF124" s="709"/>
      <c r="CG124" s="710"/>
      <c r="CH124" s="710"/>
      <c r="CI124" s="710"/>
      <c r="CJ124" s="845"/>
      <c r="CK124" s="853"/>
      <c r="CL124" s="853"/>
      <c r="CM124" s="853"/>
      <c r="CN124" s="853"/>
      <c r="CO124" s="854"/>
      <c r="CP124" s="818" t="s">
        <v>481</v>
      </c>
      <c r="CQ124" s="819"/>
      <c r="CR124" s="819"/>
      <c r="CS124" s="819"/>
      <c r="CT124" s="819"/>
      <c r="CU124" s="819"/>
      <c r="CV124" s="819"/>
      <c r="CW124" s="819"/>
      <c r="CX124" s="819"/>
      <c r="CY124" s="819"/>
      <c r="CZ124" s="819"/>
      <c r="DA124" s="819"/>
      <c r="DB124" s="819"/>
      <c r="DC124" s="819"/>
      <c r="DD124" s="819"/>
      <c r="DE124" s="819"/>
      <c r="DF124" s="820"/>
      <c r="DG124" s="746">
        <v>1134647</v>
      </c>
      <c r="DH124" s="747"/>
      <c r="DI124" s="747"/>
      <c r="DJ124" s="747"/>
      <c r="DK124" s="748"/>
      <c r="DL124" s="749">
        <v>66570</v>
      </c>
      <c r="DM124" s="747"/>
      <c r="DN124" s="747"/>
      <c r="DO124" s="747"/>
      <c r="DP124" s="748"/>
      <c r="DQ124" s="749">
        <v>20384</v>
      </c>
      <c r="DR124" s="747"/>
      <c r="DS124" s="747"/>
      <c r="DT124" s="747"/>
      <c r="DU124" s="748"/>
      <c r="DV124" s="831">
        <v>0.1</v>
      </c>
      <c r="DW124" s="832"/>
      <c r="DX124" s="832"/>
      <c r="DY124" s="832"/>
      <c r="DZ124" s="833"/>
    </row>
    <row r="125" spans="1:130" s="221" customFormat="1" ht="26.25" customHeight="1" x14ac:dyDescent="0.15">
      <c r="A125" s="803"/>
      <c r="B125" s="804"/>
      <c r="C125" s="798" t="s">
        <v>466</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128</v>
      </c>
      <c r="AB125" s="763"/>
      <c r="AC125" s="763"/>
      <c r="AD125" s="763"/>
      <c r="AE125" s="764"/>
      <c r="AF125" s="765" t="s">
        <v>128</v>
      </c>
      <c r="AG125" s="763"/>
      <c r="AH125" s="763"/>
      <c r="AI125" s="763"/>
      <c r="AJ125" s="764"/>
      <c r="AK125" s="765" t="s">
        <v>128</v>
      </c>
      <c r="AL125" s="763"/>
      <c r="AM125" s="763"/>
      <c r="AN125" s="763"/>
      <c r="AO125" s="764"/>
      <c r="AP125" s="807" t="s">
        <v>128</v>
      </c>
      <c r="AQ125" s="808"/>
      <c r="AR125" s="808"/>
      <c r="AS125" s="808"/>
      <c r="AT125" s="80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482</v>
      </c>
      <c r="CL125" s="835"/>
      <c r="CM125" s="835"/>
      <c r="CN125" s="835"/>
      <c r="CO125" s="836"/>
      <c r="CP125" s="843" t="s">
        <v>483</v>
      </c>
      <c r="CQ125" s="791"/>
      <c r="CR125" s="791"/>
      <c r="CS125" s="791"/>
      <c r="CT125" s="791"/>
      <c r="CU125" s="791"/>
      <c r="CV125" s="791"/>
      <c r="CW125" s="791"/>
      <c r="CX125" s="791"/>
      <c r="CY125" s="791"/>
      <c r="CZ125" s="791"/>
      <c r="DA125" s="791"/>
      <c r="DB125" s="791"/>
      <c r="DC125" s="791"/>
      <c r="DD125" s="791"/>
      <c r="DE125" s="791"/>
      <c r="DF125" s="792"/>
      <c r="DG125" s="844" t="s">
        <v>128</v>
      </c>
      <c r="DH125" s="825"/>
      <c r="DI125" s="825"/>
      <c r="DJ125" s="825"/>
      <c r="DK125" s="825"/>
      <c r="DL125" s="825" t="s">
        <v>128</v>
      </c>
      <c r="DM125" s="825"/>
      <c r="DN125" s="825"/>
      <c r="DO125" s="825"/>
      <c r="DP125" s="825"/>
      <c r="DQ125" s="825" t="s">
        <v>128</v>
      </c>
      <c r="DR125" s="825"/>
      <c r="DS125" s="825"/>
      <c r="DT125" s="825"/>
      <c r="DU125" s="825"/>
      <c r="DV125" s="826" t="s">
        <v>128</v>
      </c>
      <c r="DW125" s="826"/>
      <c r="DX125" s="826"/>
      <c r="DY125" s="826"/>
      <c r="DZ125" s="827"/>
    </row>
    <row r="126" spans="1:130" s="221" customFormat="1" ht="26.25" customHeight="1" thickBot="1" x14ac:dyDescent="0.2">
      <c r="A126" s="803"/>
      <c r="B126" s="804"/>
      <c r="C126" s="798" t="s">
        <v>469</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112721</v>
      </c>
      <c r="AB126" s="763"/>
      <c r="AC126" s="763"/>
      <c r="AD126" s="763"/>
      <c r="AE126" s="764"/>
      <c r="AF126" s="765">
        <v>103919</v>
      </c>
      <c r="AG126" s="763"/>
      <c r="AH126" s="763"/>
      <c r="AI126" s="763"/>
      <c r="AJ126" s="764"/>
      <c r="AK126" s="765">
        <v>108140</v>
      </c>
      <c r="AL126" s="763"/>
      <c r="AM126" s="763"/>
      <c r="AN126" s="763"/>
      <c r="AO126" s="764"/>
      <c r="AP126" s="807">
        <v>0.4</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484</v>
      </c>
      <c r="CQ126" s="735"/>
      <c r="CR126" s="735"/>
      <c r="CS126" s="735"/>
      <c r="CT126" s="735"/>
      <c r="CU126" s="735"/>
      <c r="CV126" s="735"/>
      <c r="CW126" s="735"/>
      <c r="CX126" s="735"/>
      <c r="CY126" s="735"/>
      <c r="CZ126" s="735"/>
      <c r="DA126" s="735"/>
      <c r="DB126" s="735"/>
      <c r="DC126" s="735"/>
      <c r="DD126" s="735"/>
      <c r="DE126" s="735"/>
      <c r="DF126" s="736"/>
      <c r="DG126" s="799" t="s">
        <v>128</v>
      </c>
      <c r="DH126" s="800"/>
      <c r="DI126" s="800"/>
      <c r="DJ126" s="800"/>
      <c r="DK126" s="800"/>
      <c r="DL126" s="800" t="s">
        <v>128</v>
      </c>
      <c r="DM126" s="800"/>
      <c r="DN126" s="800"/>
      <c r="DO126" s="800"/>
      <c r="DP126" s="800"/>
      <c r="DQ126" s="800" t="s">
        <v>128</v>
      </c>
      <c r="DR126" s="800"/>
      <c r="DS126" s="800"/>
      <c r="DT126" s="800"/>
      <c r="DU126" s="800"/>
      <c r="DV126" s="777" t="s">
        <v>128</v>
      </c>
      <c r="DW126" s="777"/>
      <c r="DX126" s="777"/>
      <c r="DY126" s="777"/>
      <c r="DZ126" s="778"/>
    </row>
    <row r="127" spans="1:130" s="221" customFormat="1" ht="26.25" customHeight="1" x14ac:dyDescent="0.15">
      <c r="A127" s="805"/>
      <c r="B127" s="806"/>
      <c r="C127" s="821" t="s">
        <v>485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59</v>
      </c>
      <c r="AB127" s="763"/>
      <c r="AC127" s="763"/>
      <c r="AD127" s="763"/>
      <c r="AE127" s="764"/>
      <c r="AF127" s="765">
        <v>246</v>
      </c>
      <c r="AG127" s="763"/>
      <c r="AH127" s="763"/>
      <c r="AI127" s="763"/>
      <c r="AJ127" s="764"/>
      <c r="AK127" s="765">
        <v>7</v>
      </c>
      <c r="AL127" s="763"/>
      <c r="AM127" s="763"/>
      <c r="AN127" s="763"/>
      <c r="AO127" s="764"/>
      <c r="AP127" s="807">
        <v>0</v>
      </c>
      <c r="AQ127" s="808"/>
      <c r="AR127" s="808"/>
      <c r="AS127" s="808"/>
      <c r="AT127" s="809"/>
      <c r="AU127" s="223"/>
      <c r="AV127" s="223"/>
      <c r="AW127" s="223"/>
      <c r="AX127" s="824" t="s">
        <v>486</v>
      </c>
      <c r="AY127" s="795"/>
      <c r="AZ127" s="795"/>
      <c r="BA127" s="795"/>
      <c r="BB127" s="795"/>
      <c r="BC127" s="795"/>
      <c r="BD127" s="795"/>
      <c r="BE127" s="796"/>
      <c r="BF127" s="794" t="s">
        <v>487</v>
      </c>
      <c r="BG127" s="795"/>
      <c r="BH127" s="795"/>
      <c r="BI127" s="795"/>
      <c r="BJ127" s="795"/>
      <c r="BK127" s="795"/>
      <c r="BL127" s="796"/>
      <c r="BM127" s="794" t="s">
        <v>488</v>
      </c>
      <c r="BN127" s="795"/>
      <c r="BO127" s="795"/>
      <c r="BP127" s="795"/>
      <c r="BQ127" s="795"/>
      <c r="BR127" s="795"/>
      <c r="BS127" s="796"/>
      <c r="BT127" s="794" t="s">
        <v>489</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490</v>
      </c>
      <c r="CQ127" s="735"/>
      <c r="CR127" s="735"/>
      <c r="CS127" s="735"/>
      <c r="CT127" s="735"/>
      <c r="CU127" s="735"/>
      <c r="CV127" s="735"/>
      <c r="CW127" s="735"/>
      <c r="CX127" s="735"/>
      <c r="CY127" s="735"/>
      <c r="CZ127" s="735"/>
      <c r="DA127" s="735"/>
      <c r="DB127" s="735"/>
      <c r="DC127" s="735"/>
      <c r="DD127" s="735"/>
      <c r="DE127" s="735"/>
      <c r="DF127" s="736"/>
      <c r="DG127" s="799" t="s">
        <v>387</v>
      </c>
      <c r="DH127" s="800"/>
      <c r="DI127" s="800"/>
      <c r="DJ127" s="800"/>
      <c r="DK127" s="800"/>
      <c r="DL127" s="800" t="s">
        <v>387</v>
      </c>
      <c r="DM127" s="800"/>
      <c r="DN127" s="800"/>
      <c r="DO127" s="800"/>
      <c r="DP127" s="800"/>
      <c r="DQ127" s="800" t="s">
        <v>128</v>
      </c>
      <c r="DR127" s="800"/>
      <c r="DS127" s="800"/>
      <c r="DT127" s="800"/>
      <c r="DU127" s="800"/>
      <c r="DV127" s="777" t="s">
        <v>128</v>
      </c>
      <c r="DW127" s="777"/>
      <c r="DX127" s="777"/>
      <c r="DY127" s="777"/>
      <c r="DZ127" s="778"/>
    </row>
    <row r="128" spans="1:130" s="221" customFormat="1" ht="26.25" customHeight="1" thickBot="1" x14ac:dyDescent="0.2">
      <c r="A128" s="779" t="s">
        <v>491</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492</v>
      </c>
      <c r="X128" s="781"/>
      <c r="Y128" s="781"/>
      <c r="Z128" s="782"/>
      <c r="AA128" s="783">
        <v>136576</v>
      </c>
      <c r="AB128" s="784"/>
      <c r="AC128" s="784"/>
      <c r="AD128" s="784"/>
      <c r="AE128" s="785"/>
      <c r="AF128" s="786">
        <v>121707</v>
      </c>
      <c r="AG128" s="784"/>
      <c r="AH128" s="784"/>
      <c r="AI128" s="784"/>
      <c r="AJ128" s="785"/>
      <c r="AK128" s="786">
        <v>104706</v>
      </c>
      <c r="AL128" s="784"/>
      <c r="AM128" s="784"/>
      <c r="AN128" s="784"/>
      <c r="AO128" s="785"/>
      <c r="AP128" s="787"/>
      <c r="AQ128" s="788"/>
      <c r="AR128" s="788"/>
      <c r="AS128" s="788"/>
      <c r="AT128" s="789"/>
      <c r="AU128" s="223"/>
      <c r="AV128" s="223"/>
      <c r="AW128" s="223"/>
      <c r="AX128" s="790" t="s">
        <v>493</v>
      </c>
      <c r="AY128" s="791"/>
      <c r="AZ128" s="791"/>
      <c r="BA128" s="791"/>
      <c r="BB128" s="791"/>
      <c r="BC128" s="791"/>
      <c r="BD128" s="791"/>
      <c r="BE128" s="792"/>
      <c r="BF128" s="769" t="s">
        <v>128</v>
      </c>
      <c r="BG128" s="770"/>
      <c r="BH128" s="770"/>
      <c r="BI128" s="770"/>
      <c r="BJ128" s="770"/>
      <c r="BK128" s="770"/>
      <c r="BL128" s="793"/>
      <c r="BM128" s="769">
        <v>11.63</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494</v>
      </c>
      <c r="CQ128" s="713"/>
      <c r="CR128" s="713"/>
      <c r="CS128" s="713"/>
      <c r="CT128" s="713"/>
      <c r="CU128" s="713"/>
      <c r="CV128" s="713"/>
      <c r="CW128" s="713"/>
      <c r="CX128" s="713"/>
      <c r="CY128" s="713"/>
      <c r="CZ128" s="713"/>
      <c r="DA128" s="713"/>
      <c r="DB128" s="713"/>
      <c r="DC128" s="713"/>
      <c r="DD128" s="713"/>
      <c r="DE128" s="713"/>
      <c r="DF128" s="714"/>
      <c r="DG128" s="773">
        <v>1676</v>
      </c>
      <c r="DH128" s="774"/>
      <c r="DI128" s="774"/>
      <c r="DJ128" s="774"/>
      <c r="DK128" s="774"/>
      <c r="DL128" s="774">
        <v>1638</v>
      </c>
      <c r="DM128" s="774"/>
      <c r="DN128" s="774"/>
      <c r="DO128" s="774"/>
      <c r="DP128" s="774"/>
      <c r="DQ128" s="774" t="s">
        <v>128</v>
      </c>
      <c r="DR128" s="774"/>
      <c r="DS128" s="774"/>
      <c r="DT128" s="774"/>
      <c r="DU128" s="774"/>
      <c r="DV128" s="775" t="s">
        <v>387</v>
      </c>
      <c r="DW128" s="775"/>
      <c r="DX128" s="775"/>
      <c r="DY128" s="775"/>
      <c r="DZ128" s="776"/>
    </row>
    <row r="129" spans="1:131" s="221" customFormat="1" ht="26.25" customHeight="1" x14ac:dyDescent="0.15">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495</v>
      </c>
      <c r="X129" s="760"/>
      <c r="Y129" s="760"/>
      <c r="Z129" s="761"/>
      <c r="AA129" s="762">
        <v>32751154</v>
      </c>
      <c r="AB129" s="763"/>
      <c r="AC129" s="763"/>
      <c r="AD129" s="763"/>
      <c r="AE129" s="764"/>
      <c r="AF129" s="765">
        <v>33259595</v>
      </c>
      <c r="AG129" s="763"/>
      <c r="AH129" s="763"/>
      <c r="AI129" s="763"/>
      <c r="AJ129" s="764"/>
      <c r="AK129" s="765">
        <v>34312805</v>
      </c>
      <c r="AL129" s="763"/>
      <c r="AM129" s="763"/>
      <c r="AN129" s="763"/>
      <c r="AO129" s="764"/>
      <c r="AP129" s="766"/>
      <c r="AQ129" s="767"/>
      <c r="AR129" s="767"/>
      <c r="AS129" s="767"/>
      <c r="AT129" s="768"/>
      <c r="AU129" s="224"/>
      <c r="AV129" s="224"/>
      <c r="AW129" s="224"/>
      <c r="AX129" s="734" t="s">
        <v>496</v>
      </c>
      <c r="AY129" s="735"/>
      <c r="AZ129" s="735"/>
      <c r="BA129" s="735"/>
      <c r="BB129" s="735"/>
      <c r="BC129" s="735"/>
      <c r="BD129" s="735"/>
      <c r="BE129" s="736"/>
      <c r="BF129" s="753" t="s">
        <v>128</v>
      </c>
      <c r="BG129" s="754"/>
      <c r="BH129" s="754"/>
      <c r="BI129" s="754"/>
      <c r="BJ129" s="754"/>
      <c r="BK129" s="754"/>
      <c r="BL129" s="755"/>
      <c r="BM129" s="753">
        <v>16.63</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497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498</v>
      </c>
      <c r="X130" s="760"/>
      <c r="Y130" s="760"/>
      <c r="Z130" s="761"/>
      <c r="AA130" s="762">
        <v>4969783</v>
      </c>
      <c r="AB130" s="763"/>
      <c r="AC130" s="763"/>
      <c r="AD130" s="763"/>
      <c r="AE130" s="764"/>
      <c r="AF130" s="765">
        <v>5002197</v>
      </c>
      <c r="AG130" s="763"/>
      <c r="AH130" s="763"/>
      <c r="AI130" s="763"/>
      <c r="AJ130" s="764"/>
      <c r="AK130" s="765">
        <v>5110390</v>
      </c>
      <c r="AL130" s="763"/>
      <c r="AM130" s="763"/>
      <c r="AN130" s="763"/>
      <c r="AO130" s="764"/>
      <c r="AP130" s="766"/>
      <c r="AQ130" s="767"/>
      <c r="AR130" s="767"/>
      <c r="AS130" s="767"/>
      <c r="AT130" s="768"/>
      <c r="AU130" s="224"/>
      <c r="AV130" s="224"/>
      <c r="AW130" s="224"/>
      <c r="AX130" s="734" t="s">
        <v>499</v>
      </c>
      <c r="AY130" s="735"/>
      <c r="AZ130" s="735"/>
      <c r="BA130" s="735"/>
      <c r="BB130" s="735"/>
      <c r="BC130" s="735"/>
      <c r="BD130" s="735"/>
      <c r="BE130" s="736"/>
      <c r="BF130" s="737">
        <v>9.1999999999999993</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500</v>
      </c>
      <c r="X131" s="744"/>
      <c r="Y131" s="744"/>
      <c r="Z131" s="745"/>
      <c r="AA131" s="746">
        <v>27781371</v>
      </c>
      <c r="AB131" s="747"/>
      <c r="AC131" s="747"/>
      <c r="AD131" s="747"/>
      <c r="AE131" s="748"/>
      <c r="AF131" s="749">
        <v>28257398</v>
      </c>
      <c r="AG131" s="747"/>
      <c r="AH131" s="747"/>
      <c r="AI131" s="747"/>
      <c r="AJ131" s="748"/>
      <c r="AK131" s="749">
        <v>29202415</v>
      </c>
      <c r="AL131" s="747"/>
      <c r="AM131" s="747"/>
      <c r="AN131" s="747"/>
      <c r="AO131" s="748"/>
      <c r="AP131" s="750"/>
      <c r="AQ131" s="751"/>
      <c r="AR131" s="751"/>
      <c r="AS131" s="751"/>
      <c r="AT131" s="752"/>
      <c r="AU131" s="224"/>
      <c r="AV131" s="224"/>
      <c r="AW131" s="224"/>
      <c r="AX131" s="712" t="s">
        <v>501</v>
      </c>
      <c r="AY131" s="713"/>
      <c r="AZ131" s="713"/>
      <c r="BA131" s="713"/>
      <c r="BB131" s="713"/>
      <c r="BC131" s="713"/>
      <c r="BD131" s="713"/>
      <c r="BE131" s="714"/>
      <c r="BF131" s="715">
        <v>90.3</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502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503</v>
      </c>
      <c r="W132" s="725"/>
      <c r="X132" s="725"/>
      <c r="Y132" s="725"/>
      <c r="Z132" s="726"/>
      <c r="AA132" s="727">
        <v>9.461440906</v>
      </c>
      <c r="AB132" s="728"/>
      <c r="AC132" s="728"/>
      <c r="AD132" s="728"/>
      <c r="AE132" s="729"/>
      <c r="AF132" s="730">
        <v>9.1790263210000003</v>
      </c>
      <c r="AG132" s="728"/>
      <c r="AH132" s="728"/>
      <c r="AI132" s="728"/>
      <c r="AJ132" s="729"/>
      <c r="AK132" s="730">
        <v>8.9955608120000008</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504</v>
      </c>
      <c r="W133" s="704"/>
      <c r="X133" s="704"/>
      <c r="Y133" s="704"/>
      <c r="Z133" s="705"/>
      <c r="AA133" s="706">
        <v>9.6</v>
      </c>
      <c r="AB133" s="707"/>
      <c r="AC133" s="707"/>
      <c r="AD133" s="707"/>
      <c r="AE133" s="708"/>
      <c r="AF133" s="706">
        <v>9.4</v>
      </c>
      <c r="AG133" s="707"/>
      <c r="AH133" s="707"/>
      <c r="AI133" s="707"/>
      <c r="AJ133" s="708"/>
      <c r="AK133" s="706">
        <v>9.1999999999999993</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Pp/vqDq2TJ8RMTSWvV7knnZwU+2OSGWod779EY87mO8tUQHdzaimy8Mkg8/y/obe01ScnH5IEAhjDBRSOsQxg==" saltValue="738O6WlWDbmUrEFDRQSn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8" zoomScaleNormal="85" zoomScaleSheetLayoutView="78"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eITKp2Bo/9ErC/NtjcR1Y9584mUXF9WyOVGLcnEjuV+JQXT3zy1lMvsYTX+gAH1xQzVEXemo4qzNtX+jBDHOQ==" saltValue="QORk6xtlVh0MoS17UpDC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2"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507</v>
      </c>
      <c r="AL6" s="257"/>
      <c r="AM6" s="257"/>
      <c r="AN6" s="257"/>
    </row>
    <row r="7" spans="1:46" ht="13.5" customHeight="1" x14ac:dyDescent="0.15">
      <c r="A7" s="256"/>
      <c r="AK7" s="259"/>
      <c r="AL7" s="260"/>
      <c r="AM7" s="260"/>
      <c r="AN7" s="261"/>
      <c r="AO7" s="1101" t="s">
        <v>508</v>
      </c>
      <c r="AP7" s="262"/>
      <c r="AQ7" s="263" t="s">
        <v>509</v>
      </c>
      <c r="AR7" s="264"/>
    </row>
    <row r="8" spans="1:46" x14ac:dyDescent="0.15">
      <c r="A8" s="256"/>
      <c r="AK8" s="265"/>
      <c r="AL8" s="266"/>
      <c r="AM8" s="266"/>
      <c r="AN8" s="267"/>
      <c r="AO8" s="1102"/>
      <c r="AP8" s="268" t="s">
        <v>510</v>
      </c>
      <c r="AQ8" s="269" t="s">
        <v>511</v>
      </c>
      <c r="AR8" s="270" t="s">
        <v>512</v>
      </c>
    </row>
    <row r="9" spans="1:46" x14ac:dyDescent="0.15">
      <c r="A9" s="256"/>
      <c r="AK9" s="1113" t="s">
        <v>513</v>
      </c>
      <c r="AL9" s="1114"/>
      <c r="AM9" s="1114"/>
      <c r="AN9" s="1115"/>
      <c r="AO9" s="271">
        <v>9037201</v>
      </c>
      <c r="AP9" s="271">
        <v>72891</v>
      </c>
      <c r="AQ9" s="272">
        <v>73084</v>
      </c>
      <c r="AR9" s="273">
        <v>-0.3</v>
      </c>
    </row>
    <row r="10" spans="1:46" ht="13.5" customHeight="1" x14ac:dyDescent="0.15">
      <c r="A10" s="256"/>
      <c r="AK10" s="1113" t="s">
        <v>514</v>
      </c>
      <c r="AL10" s="1114"/>
      <c r="AM10" s="1114"/>
      <c r="AN10" s="1115"/>
      <c r="AO10" s="274">
        <v>1588324</v>
      </c>
      <c r="AP10" s="274">
        <v>12811</v>
      </c>
      <c r="AQ10" s="275">
        <v>7105</v>
      </c>
      <c r="AR10" s="276">
        <v>80.3</v>
      </c>
    </row>
    <row r="11" spans="1:46" ht="13.5" customHeight="1" x14ac:dyDescent="0.15">
      <c r="A11" s="256"/>
      <c r="AK11" s="1113" t="s">
        <v>515</v>
      </c>
      <c r="AL11" s="1114"/>
      <c r="AM11" s="1114"/>
      <c r="AN11" s="1115"/>
      <c r="AO11" s="274">
        <v>1836</v>
      </c>
      <c r="AP11" s="274">
        <v>15</v>
      </c>
      <c r="AQ11" s="275">
        <v>1620</v>
      </c>
      <c r="AR11" s="276">
        <v>-99.1</v>
      </c>
    </row>
    <row r="12" spans="1:46" ht="13.5" customHeight="1" x14ac:dyDescent="0.15">
      <c r="A12" s="256"/>
      <c r="AK12" s="1113" t="s">
        <v>516</v>
      </c>
      <c r="AL12" s="1114"/>
      <c r="AM12" s="1114"/>
      <c r="AN12" s="1115"/>
      <c r="AO12" s="274" t="s">
        <v>517</v>
      </c>
      <c r="AP12" s="274" t="s">
        <v>517</v>
      </c>
      <c r="AQ12" s="275">
        <v>15</v>
      </c>
      <c r="AR12" s="276" t="s">
        <v>517</v>
      </c>
    </row>
    <row r="13" spans="1:46" ht="13.5" customHeight="1" x14ac:dyDescent="0.15">
      <c r="A13" s="256"/>
      <c r="AK13" s="1113" t="s">
        <v>518</v>
      </c>
      <c r="AL13" s="1114"/>
      <c r="AM13" s="1114"/>
      <c r="AN13" s="1115"/>
      <c r="AO13" s="274">
        <v>485150</v>
      </c>
      <c r="AP13" s="274">
        <v>3913</v>
      </c>
      <c r="AQ13" s="275">
        <v>2261</v>
      </c>
      <c r="AR13" s="276">
        <v>73.099999999999994</v>
      </c>
    </row>
    <row r="14" spans="1:46" ht="13.5" customHeight="1" x14ac:dyDescent="0.15">
      <c r="A14" s="256"/>
      <c r="AK14" s="1113" t="s">
        <v>519</v>
      </c>
      <c r="AL14" s="1114"/>
      <c r="AM14" s="1114"/>
      <c r="AN14" s="1115"/>
      <c r="AO14" s="274">
        <v>449057</v>
      </c>
      <c r="AP14" s="274">
        <v>3622</v>
      </c>
      <c r="AQ14" s="275">
        <v>2995</v>
      </c>
      <c r="AR14" s="276">
        <v>20.9</v>
      </c>
    </row>
    <row r="15" spans="1:46" ht="13.5" customHeight="1" x14ac:dyDescent="0.15">
      <c r="A15" s="256"/>
      <c r="AK15" s="1116" t="s">
        <v>520</v>
      </c>
      <c r="AL15" s="1117"/>
      <c r="AM15" s="1117"/>
      <c r="AN15" s="1118"/>
      <c r="AO15" s="274">
        <v>-673623</v>
      </c>
      <c r="AP15" s="274">
        <v>-5433</v>
      </c>
      <c r="AQ15" s="275">
        <v>-5467</v>
      </c>
      <c r="AR15" s="276">
        <v>-0.6</v>
      </c>
    </row>
    <row r="16" spans="1:46" x14ac:dyDescent="0.15">
      <c r="A16" s="256"/>
      <c r="AK16" s="1116" t="s">
        <v>186</v>
      </c>
      <c r="AL16" s="1117"/>
      <c r="AM16" s="1117"/>
      <c r="AN16" s="1118"/>
      <c r="AO16" s="274">
        <v>10887945</v>
      </c>
      <c r="AP16" s="274">
        <v>87819</v>
      </c>
      <c r="AQ16" s="275">
        <v>81613</v>
      </c>
      <c r="AR16" s="276">
        <v>7.6</v>
      </c>
    </row>
    <row r="17" spans="1:46" x14ac:dyDescent="0.15">
      <c r="A17" s="256"/>
    </row>
    <row r="18" spans="1:46" x14ac:dyDescent="0.15">
      <c r="A18" s="256"/>
      <c r="AQ18" s="277"/>
      <c r="AR18" s="277"/>
    </row>
    <row r="19" spans="1:46" x14ac:dyDescent="0.15">
      <c r="A19" s="256"/>
      <c r="AK19" s="252" t="s">
        <v>521</v>
      </c>
    </row>
    <row r="20" spans="1:46" x14ac:dyDescent="0.15">
      <c r="A20" s="256"/>
      <c r="AK20" s="278"/>
      <c r="AL20" s="279"/>
      <c r="AM20" s="279"/>
      <c r="AN20" s="280"/>
      <c r="AO20" s="281" t="s">
        <v>522</v>
      </c>
      <c r="AP20" s="282" t="s">
        <v>523</v>
      </c>
      <c r="AQ20" s="283" t="s">
        <v>524</v>
      </c>
      <c r="AR20" s="284"/>
    </row>
    <row r="21" spans="1:46" s="257" customFormat="1" x14ac:dyDescent="0.15">
      <c r="A21" s="285"/>
      <c r="AK21" s="1119" t="s">
        <v>525</v>
      </c>
      <c r="AL21" s="1120"/>
      <c r="AM21" s="1120"/>
      <c r="AN21" s="1121"/>
      <c r="AO21" s="286">
        <v>7.91</v>
      </c>
      <c r="AP21" s="287">
        <v>7.82</v>
      </c>
      <c r="AQ21" s="288">
        <v>0.09</v>
      </c>
      <c r="AS21" s="289"/>
      <c r="AT21" s="285"/>
    </row>
    <row r="22" spans="1:46" s="257" customFormat="1" x14ac:dyDescent="0.15">
      <c r="A22" s="285"/>
      <c r="AK22" s="1119" t="s">
        <v>526</v>
      </c>
      <c r="AL22" s="1120"/>
      <c r="AM22" s="1120"/>
      <c r="AN22" s="1121"/>
      <c r="AO22" s="290">
        <v>96.8</v>
      </c>
      <c r="AP22" s="291">
        <v>98.5</v>
      </c>
      <c r="AQ22" s="292">
        <v>-1.7</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527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528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529</v>
      </c>
      <c r="AL29" s="257"/>
      <c r="AM29" s="257"/>
      <c r="AN29" s="257"/>
      <c r="AS29" s="299"/>
    </row>
    <row r="30" spans="1:46" ht="13.5" customHeight="1" x14ac:dyDescent="0.15">
      <c r="A30" s="256"/>
      <c r="AK30" s="259"/>
      <c r="AL30" s="260"/>
      <c r="AM30" s="260"/>
      <c r="AN30" s="261"/>
      <c r="AO30" s="1101" t="s">
        <v>508</v>
      </c>
      <c r="AP30" s="262"/>
      <c r="AQ30" s="263" t="s">
        <v>509</v>
      </c>
      <c r="AR30" s="264"/>
    </row>
    <row r="31" spans="1:46" x14ac:dyDescent="0.15">
      <c r="A31" s="256"/>
      <c r="AK31" s="265"/>
      <c r="AL31" s="266"/>
      <c r="AM31" s="266"/>
      <c r="AN31" s="267"/>
      <c r="AO31" s="1102"/>
      <c r="AP31" s="268" t="s">
        <v>510</v>
      </c>
      <c r="AQ31" s="269" t="s">
        <v>511</v>
      </c>
      <c r="AR31" s="270" t="s">
        <v>512</v>
      </c>
    </row>
    <row r="32" spans="1:46" ht="27" customHeight="1" x14ac:dyDescent="0.15">
      <c r="A32" s="256"/>
      <c r="AK32" s="1103" t="s">
        <v>530</v>
      </c>
      <c r="AL32" s="1104"/>
      <c r="AM32" s="1104"/>
      <c r="AN32" s="1105"/>
      <c r="AO32" s="300">
        <v>6345152</v>
      </c>
      <c r="AP32" s="300">
        <v>51178</v>
      </c>
      <c r="AQ32" s="301">
        <v>55203</v>
      </c>
      <c r="AR32" s="302">
        <v>-7.3</v>
      </c>
    </row>
    <row r="33" spans="1:46" ht="13.5" customHeight="1" x14ac:dyDescent="0.15">
      <c r="A33" s="256"/>
      <c r="AK33" s="1103" t="s">
        <v>531</v>
      </c>
      <c r="AL33" s="1104"/>
      <c r="AM33" s="1104"/>
      <c r="AN33" s="1105"/>
      <c r="AO33" s="300" t="s">
        <v>517</v>
      </c>
      <c r="AP33" s="300" t="s">
        <v>517</v>
      </c>
      <c r="AQ33" s="301" t="s">
        <v>517</v>
      </c>
      <c r="AR33" s="302" t="s">
        <v>517</v>
      </c>
    </row>
    <row r="34" spans="1:46" ht="27" customHeight="1" x14ac:dyDescent="0.15">
      <c r="A34" s="256"/>
      <c r="AK34" s="1103" t="s">
        <v>532</v>
      </c>
      <c r="AL34" s="1104"/>
      <c r="AM34" s="1104"/>
      <c r="AN34" s="1105"/>
      <c r="AO34" s="300" t="s">
        <v>517</v>
      </c>
      <c r="AP34" s="300" t="s">
        <v>517</v>
      </c>
      <c r="AQ34" s="301">
        <v>23</v>
      </c>
      <c r="AR34" s="302" t="s">
        <v>517</v>
      </c>
    </row>
    <row r="35" spans="1:46" ht="27" customHeight="1" x14ac:dyDescent="0.15">
      <c r="A35" s="256"/>
      <c r="AK35" s="1103" t="s">
        <v>533</v>
      </c>
      <c r="AL35" s="1104"/>
      <c r="AM35" s="1104"/>
      <c r="AN35" s="1105"/>
      <c r="AO35" s="300">
        <v>1298251</v>
      </c>
      <c r="AP35" s="300">
        <v>10471</v>
      </c>
      <c r="AQ35" s="301">
        <v>14477</v>
      </c>
      <c r="AR35" s="302">
        <v>-27.7</v>
      </c>
    </row>
    <row r="36" spans="1:46" ht="27" customHeight="1" x14ac:dyDescent="0.15">
      <c r="A36" s="256"/>
      <c r="AK36" s="1103" t="s">
        <v>534</v>
      </c>
      <c r="AL36" s="1104"/>
      <c r="AM36" s="1104"/>
      <c r="AN36" s="1105"/>
      <c r="AO36" s="300">
        <v>90439</v>
      </c>
      <c r="AP36" s="300">
        <v>729</v>
      </c>
      <c r="AQ36" s="301">
        <v>1238</v>
      </c>
      <c r="AR36" s="302">
        <v>-41.1</v>
      </c>
    </row>
    <row r="37" spans="1:46" ht="13.5" customHeight="1" x14ac:dyDescent="0.15">
      <c r="A37" s="256"/>
      <c r="AK37" s="1103" t="s">
        <v>535</v>
      </c>
      <c r="AL37" s="1104"/>
      <c r="AM37" s="1104"/>
      <c r="AN37" s="1105"/>
      <c r="AO37" s="300">
        <v>108147</v>
      </c>
      <c r="AP37" s="300">
        <v>872</v>
      </c>
      <c r="AQ37" s="301">
        <v>619</v>
      </c>
      <c r="AR37" s="302">
        <v>40.9</v>
      </c>
    </row>
    <row r="38" spans="1:46" ht="27" customHeight="1" x14ac:dyDescent="0.15">
      <c r="A38" s="256"/>
      <c r="AK38" s="1106" t="s">
        <v>536</v>
      </c>
      <c r="AL38" s="1107"/>
      <c r="AM38" s="1107"/>
      <c r="AN38" s="1108"/>
      <c r="AO38" s="303">
        <v>28</v>
      </c>
      <c r="AP38" s="303">
        <v>0</v>
      </c>
      <c r="AQ38" s="304">
        <v>3</v>
      </c>
      <c r="AR38" s="292">
        <v>-100</v>
      </c>
      <c r="AS38" s="299"/>
    </row>
    <row r="39" spans="1:46" x14ac:dyDescent="0.15">
      <c r="A39" s="256"/>
      <c r="AK39" s="1106" t="s">
        <v>537</v>
      </c>
      <c r="AL39" s="1107"/>
      <c r="AM39" s="1107"/>
      <c r="AN39" s="1108"/>
      <c r="AO39" s="300">
        <v>-104706</v>
      </c>
      <c r="AP39" s="300">
        <v>-845</v>
      </c>
      <c r="AQ39" s="301">
        <v>-3879</v>
      </c>
      <c r="AR39" s="302">
        <v>-78.2</v>
      </c>
      <c r="AS39" s="299"/>
    </row>
    <row r="40" spans="1:46" ht="27" customHeight="1" x14ac:dyDescent="0.15">
      <c r="A40" s="256"/>
      <c r="AK40" s="1103" t="s">
        <v>538</v>
      </c>
      <c r="AL40" s="1104"/>
      <c r="AM40" s="1104"/>
      <c r="AN40" s="1105"/>
      <c r="AO40" s="300">
        <v>-5110390</v>
      </c>
      <c r="AP40" s="300">
        <v>-41219</v>
      </c>
      <c r="AQ40" s="301">
        <v>-49249</v>
      </c>
      <c r="AR40" s="302">
        <v>-16.3</v>
      </c>
      <c r="AS40" s="299"/>
    </row>
    <row r="41" spans="1:46" x14ac:dyDescent="0.15">
      <c r="A41" s="256"/>
      <c r="AK41" s="1109" t="s">
        <v>295</v>
      </c>
      <c r="AL41" s="1110"/>
      <c r="AM41" s="1110"/>
      <c r="AN41" s="1111"/>
      <c r="AO41" s="300">
        <v>2626921</v>
      </c>
      <c r="AP41" s="300">
        <v>21188</v>
      </c>
      <c r="AQ41" s="301">
        <v>18435</v>
      </c>
      <c r="AR41" s="302">
        <v>14.9</v>
      </c>
      <c r="AS41" s="299"/>
    </row>
    <row r="42" spans="1:46" x14ac:dyDescent="0.15">
      <c r="A42" s="256"/>
      <c r="AK42" s="305" t="s">
        <v>539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540</v>
      </c>
    </row>
    <row r="48" spans="1:46" x14ac:dyDescent="0.15">
      <c r="A48" s="256"/>
      <c r="AK48" s="310" t="s">
        <v>541</v>
      </c>
      <c r="AL48" s="310"/>
      <c r="AM48" s="310"/>
      <c r="AN48" s="310"/>
      <c r="AO48" s="310"/>
      <c r="AP48" s="310"/>
      <c r="AQ48" s="311"/>
      <c r="AR48" s="310"/>
    </row>
    <row r="49" spans="1:44" ht="13.5" customHeight="1" x14ac:dyDescent="0.15">
      <c r="A49" s="256"/>
      <c r="AK49" s="312"/>
      <c r="AL49" s="313"/>
      <c r="AM49" s="1096" t="s">
        <v>508</v>
      </c>
      <c r="AN49" s="1098" t="s">
        <v>542</v>
      </c>
      <c r="AO49" s="1099"/>
      <c r="AP49" s="1099"/>
      <c r="AQ49" s="1099"/>
      <c r="AR49" s="1100"/>
    </row>
    <row r="50" spans="1:44" x14ac:dyDescent="0.15">
      <c r="A50" s="256"/>
      <c r="AK50" s="314"/>
      <c r="AL50" s="315"/>
      <c r="AM50" s="1097"/>
      <c r="AN50" s="316" t="s">
        <v>543</v>
      </c>
      <c r="AO50" s="317" t="s">
        <v>544</v>
      </c>
      <c r="AP50" s="318" t="s">
        <v>545</v>
      </c>
      <c r="AQ50" s="319" t="s">
        <v>546</v>
      </c>
      <c r="AR50" s="320" t="s">
        <v>547</v>
      </c>
    </row>
    <row r="51" spans="1:44" x14ac:dyDescent="0.15">
      <c r="A51" s="256"/>
      <c r="AK51" s="312" t="s">
        <v>548</v>
      </c>
      <c r="AL51" s="313"/>
      <c r="AM51" s="321">
        <v>14528011</v>
      </c>
      <c r="AN51" s="322">
        <v>112595</v>
      </c>
      <c r="AO51" s="323">
        <v>49.7</v>
      </c>
      <c r="AP51" s="324">
        <v>68655</v>
      </c>
      <c r="AQ51" s="325">
        <v>4.0999999999999996</v>
      </c>
      <c r="AR51" s="326">
        <v>45.6</v>
      </c>
    </row>
    <row r="52" spans="1:44" x14ac:dyDescent="0.15">
      <c r="A52" s="256"/>
      <c r="AK52" s="327"/>
      <c r="AL52" s="328" t="s">
        <v>549</v>
      </c>
      <c r="AM52" s="329">
        <v>3690132</v>
      </c>
      <c r="AN52" s="330">
        <v>28599</v>
      </c>
      <c r="AO52" s="331">
        <v>18.399999999999999</v>
      </c>
      <c r="AP52" s="332">
        <v>32316</v>
      </c>
      <c r="AQ52" s="333">
        <v>-1.4</v>
      </c>
      <c r="AR52" s="334">
        <v>19.8</v>
      </c>
    </row>
    <row r="53" spans="1:44" x14ac:dyDescent="0.15">
      <c r="A53" s="256"/>
      <c r="AK53" s="312" t="s">
        <v>550</v>
      </c>
      <c r="AL53" s="313"/>
      <c r="AM53" s="321">
        <v>14664356</v>
      </c>
      <c r="AN53" s="322">
        <v>114564</v>
      </c>
      <c r="AO53" s="323">
        <v>1.7</v>
      </c>
      <c r="AP53" s="324">
        <v>66863</v>
      </c>
      <c r="AQ53" s="325">
        <v>-2.6</v>
      </c>
      <c r="AR53" s="326">
        <v>4.3</v>
      </c>
    </row>
    <row r="54" spans="1:44" x14ac:dyDescent="0.15">
      <c r="A54" s="256"/>
      <c r="AK54" s="327"/>
      <c r="AL54" s="328" t="s">
        <v>549</v>
      </c>
      <c r="AM54" s="329">
        <v>3252279</v>
      </c>
      <c r="AN54" s="330">
        <v>25408</v>
      </c>
      <c r="AO54" s="331">
        <v>-11.2</v>
      </c>
      <c r="AP54" s="332">
        <v>32770</v>
      </c>
      <c r="AQ54" s="333">
        <v>1.4</v>
      </c>
      <c r="AR54" s="334">
        <v>-12.6</v>
      </c>
    </row>
    <row r="55" spans="1:44" x14ac:dyDescent="0.15">
      <c r="A55" s="256"/>
      <c r="AK55" s="312" t="s">
        <v>551</v>
      </c>
      <c r="AL55" s="313"/>
      <c r="AM55" s="321">
        <v>8467044</v>
      </c>
      <c r="AN55" s="322">
        <v>66845</v>
      </c>
      <c r="AO55" s="323">
        <v>-41.7</v>
      </c>
      <c r="AP55" s="324">
        <v>72051</v>
      </c>
      <c r="AQ55" s="325">
        <v>7.8</v>
      </c>
      <c r="AR55" s="326">
        <v>-49.5</v>
      </c>
    </row>
    <row r="56" spans="1:44" x14ac:dyDescent="0.15">
      <c r="A56" s="256"/>
      <c r="AK56" s="327"/>
      <c r="AL56" s="328" t="s">
        <v>549</v>
      </c>
      <c r="AM56" s="329">
        <v>4135286</v>
      </c>
      <c r="AN56" s="330">
        <v>32647</v>
      </c>
      <c r="AO56" s="331">
        <v>28.5</v>
      </c>
      <c r="AP56" s="332">
        <v>34140</v>
      </c>
      <c r="AQ56" s="333">
        <v>4.2</v>
      </c>
      <c r="AR56" s="334">
        <v>24.3</v>
      </c>
    </row>
    <row r="57" spans="1:44" x14ac:dyDescent="0.15">
      <c r="A57" s="256"/>
      <c r="AK57" s="312" t="s">
        <v>552</v>
      </c>
      <c r="AL57" s="313"/>
      <c r="AM57" s="321">
        <v>7353584</v>
      </c>
      <c r="AN57" s="322">
        <v>58608</v>
      </c>
      <c r="AO57" s="323">
        <v>-12.3</v>
      </c>
      <c r="AP57" s="324">
        <v>72756</v>
      </c>
      <c r="AQ57" s="325">
        <v>1</v>
      </c>
      <c r="AR57" s="326">
        <v>-13.3</v>
      </c>
    </row>
    <row r="58" spans="1:44" x14ac:dyDescent="0.15">
      <c r="A58" s="256"/>
      <c r="AK58" s="327"/>
      <c r="AL58" s="328" t="s">
        <v>549</v>
      </c>
      <c r="AM58" s="329">
        <v>4160981</v>
      </c>
      <c r="AN58" s="330">
        <v>33163</v>
      </c>
      <c r="AO58" s="331">
        <v>1.6</v>
      </c>
      <c r="AP58" s="332">
        <v>32117</v>
      </c>
      <c r="AQ58" s="333">
        <v>-5.9</v>
      </c>
      <c r="AR58" s="334">
        <v>7.5</v>
      </c>
    </row>
    <row r="59" spans="1:44" x14ac:dyDescent="0.15">
      <c r="A59" s="256"/>
      <c r="AK59" s="312" t="s">
        <v>553</v>
      </c>
      <c r="AL59" s="313"/>
      <c r="AM59" s="321">
        <v>7210093</v>
      </c>
      <c r="AN59" s="322">
        <v>58154</v>
      </c>
      <c r="AO59" s="323">
        <v>-0.8</v>
      </c>
      <c r="AP59" s="324">
        <v>62281</v>
      </c>
      <c r="AQ59" s="325">
        <v>-14.4</v>
      </c>
      <c r="AR59" s="326">
        <v>13.6</v>
      </c>
    </row>
    <row r="60" spans="1:44" x14ac:dyDescent="0.15">
      <c r="A60" s="256"/>
      <c r="AK60" s="327"/>
      <c r="AL60" s="328" t="s">
        <v>549</v>
      </c>
      <c r="AM60" s="329">
        <v>4120848</v>
      </c>
      <c r="AN60" s="330">
        <v>33237</v>
      </c>
      <c r="AO60" s="331">
        <v>0.2</v>
      </c>
      <c r="AP60" s="332">
        <v>38152</v>
      </c>
      <c r="AQ60" s="333">
        <v>18.8</v>
      </c>
      <c r="AR60" s="334">
        <v>-18.600000000000001</v>
      </c>
    </row>
    <row r="61" spans="1:44" x14ac:dyDescent="0.15">
      <c r="A61" s="256"/>
      <c r="AK61" s="312" t="s">
        <v>554</v>
      </c>
      <c r="AL61" s="335"/>
      <c r="AM61" s="321">
        <v>10444618</v>
      </c>
      <c r="AN61" s="322">
        <v>82153</v>
      </c>
      <c r="AO61" s="323">
        <v>-0.7</v>
      </c>
      <c r="AP61" s="324">
        <v>68521</v>
      </c>
      <c r="AQ61" s="336">
        <v>-0.8</v>
      </c>
      <c r="AR61" s="326">
        <v>0.1</v>
      </c>
    </row>
    <row r="62" spans="1:44" x14ac:dyDescent="0.15">
      <c r="A62" s="256"/>
      <c r="AK62" s="327"/>
      <c r="AL62" s="328" t="s">
        <v>549</v>
      </c>
      <c r="AM62" s="329">
        <v>3871905</v>
      </c>
      <c r="AN62" s="330">
        <v>30611</v>
      </c>
      <c r="AO62" s="331">
        <v>7.5</v>
      </c>
      <c r="AP62" s="332">
        <v>33899</v>
      </c>
      <c r="AQ62" s="333">
        <v>3.4</v>
      </c>
      <c r="AR62" s="334">
        <v>4.0999999999999996</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nKhEuzYhD/scBpR8vbhX23xNLsUImsSVFDN43nO/ENf/dgs23vujU846/j+Lcdv4YE8Vplp57HcPqiW6kh3P3w==" saltValue="NqdSO+bH2hE9EPZTIz5O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jk9TY2K97ksNGgNO7O3UcfzBwwyXXbRxPkAkgsuHkST9WxodA07fits6rHdNui2+A7uSSgfODy/CGRiQcJAtQA==" saltValue="Zbg6iXc4xAKF6mYCBIec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DhYnuMRcegKjlrNV/PBVqd+ZBuQX/MaD8v58ceJYOc3v1UzpzClZlNdUhSODLpncdNxu1zkLsxKH7wd/RVtQhA==" saltValue="pbLmvQn1ttnAztNPlqsu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2" t="s">
        <v>3</v>
      </c>
      <c r="D47" s="1122"/>
      <c r="E47" s="1123"/>
      <c r="F47" s="11">
        <v>6.45</v>
      </c>
      <c r="G47" s="12">
        <v>7.12</v>
      </c>
      <c r="H47" s="12">
        <v>7.18</v>
      </c>
      <c r="I47" s="12">
        <v>5.88</v>
      </c>
      <c r="J47" s="13">
        <v>10.07</v>
      </c>
    </row>
    <row r="48" spans="2:10" ht="57.75" customHeight="1" x14ac:dyDescent="0.15">
      <c r="B48" s="14"/>
      <c r="C48" s="1124" t="s">
        <v>4</v>
      </c>
      <c r="D48" s="1124"/>
      <c r="E48" s="1125"/>
      <c r="F48" s="15">
        <v>5.1100000000000003</v>
      </c>
      <c r="G48" s="16">
        <v>3.49</v>
      </c>
      <c r="H48" s="16">
        <v>2.1800000000000002</v>
      </c>
      <c r="I48" s="16">
        <v>3.9</v>
      </c>
      <c r="J48" s="17">
        <v>4.46</v>
      </c>
    </row>
    <row r="49" spans="2:10" ht="57.75" customHeight="1" thickBot="1" x14ac:dyDescent="0.2">
      <c r="B49" s="18"/>
      <c r="C49" s="1126" t="s">
        <v>5</v>
      </c>
      <c r="D49" s="1126"/>
      <c r="E49" s="1127"/>
      <c r="F49" s="19">
        <v>1.38</v>
      </c>
      <c r="G49" s="20" t="s">
        <v>563</v>
      </c>
      <c r="H49" s="20" t="s">
        <v>564</v>
      </c>
      <c r="I49" s="20">
        <v>0.66</v>
      </c>
      <c r="J49" s="21">
        <v>5.0599999999999996</v>
      </c>
    </row>
    <row r="50" spans="2:10" x14ac:dyDescent="0.15"/>
  </sheetData>
  <sheetProtection algorithmName="SHA-512" hashValue="+gnwDEOHXHKuFKJivYEjugO1Fp4gX5s8RNV0a7HT/BVNDAORLTVKFgDbD5ZTEEBwHY+B/8R32ivxNCQl1ez40g==" saltValue="6WZM9sRvBJqJOlMg4fen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2" t="s">
        <v>565</v>
      </c>
      <c r="D34" s="1132"/>
      <c r="E34" s="1133"/>
      <c r="F34" s="32">
        <v>5.33</v>
      </c>
      <c r="G34" s="33">
        <v>3.49</v>
      </c>
      <c r="H34" s="33">
        <v>2.1800000000000002</v>
      </c>
      <c r="I34" s="33">
        <v>3.89</v>
      </c>
      <c r="J34" s="34">
        <v>4.45</v>
      </c>
      <c r="K34" s="22"/>
      <c r="L34" s="22"/>
      <c r="M34" s="22"/>
      <c r="N34" s="22"/>
      <c r="O34" s="22"/>
      <c r="P34" s="22"/>
    </row>
    <row r="35" spans="1:16" ht="39" customHeight="1" x14ac:dyDescent="0.15">
      <c r="A35" s="22"/>
      <c r="B35" s="35"/>
      <c r="C35" s="1128" t="s">
        <v>566</v>
      </c>
      <c r="D35" s="1128"/>
      <c r="E35" s="1129"/>
      <c r="F35" s="36">
        <v>1.91</v>
      </c>
      <c r="G35" s="37">
        <v>2.69</v>
      </c>
      <c r="H35" s="37">
        <v>3.89</v>
      </c>
      <c r="I35" s="37">
        <v>2.52</v>
      </c>
      <c r="J35" s="38">
        <v>3.52</v>
      </c>
      <c r="K35" s="22"/>
      <c r="L35" s="22"/>
      <c r="M35" s="22"/>
      <c r="N35" s="22"/>
      <c r="O35" s="22"/>
      <c r="P35" s="22"/>
    </row>
    <row r="36" spans="1:16" ht="39" customHeight="1" x14ac:dyDescent="0.15">
      <c r="A36" s="22"/>
      <c r="B36" s="35"/>
      <c r="C36" s="1128" t="s">
        <v>567</v>
      </c>
      <c r="D36" s="1128"/>
      <c r="E36" s="1129"/>
      <c r="F36" s="36" t="s">
        <v>568</v>
      </c>
      <c r="G36" s="37" t="s">
        <v>569</v>
      </c>
      <c r="H36" s="37" t="s">
        <v>570</v>
      </c>
      <c r="I36" s="37">
        <v>0.96</v>
      </c>
      <c r="J36" s="38">
        <v>2.0099999999999998</v>
      </c>
      <c r="K36" s="22"/>
      <c r="L36" s="22"/>
      <c r="M36" s="22"/>
      <c r="N36" s="22"/>
      <c r="O36" s="22"/>
      <c r="P36" s="22"/>
    </row>
    <row r="37" spans="1:16" ht="39" customHeight="1" x14ac:dyDescent="0.15">
      <c r="A37" s="22"/>
      <c r="B37" s="35"/>
      <c r="C37" s="1128" t="s">
        <v>571</v>
      </c>
      <c r="D37" s="1128"/>
      <c r="E37" s="1129"/>
      <c r="F37" s="36">
        <v>1.3</v>
      </c>
      <c r="G37" s="37">
        <v>1.41</v>
      </c>
      <c r="H37" s="37">
        <v>1.59</v>
      </c>
      <c r="I37" s="37">
        <v>1.7</v>
      </c>
      <c r="J37" s="38">
        <v>1.91</v>
      </c>
      <c r="K37" s="22"/>
      <c r="L37" s="22"/>
      <c r="M37" s="22"/>
      <c r="N37" s="22"/>
      <c r="O37" s="22"/>
      <c r="P37" s="22"/>
    </row>
    <row r="38" spans="1:16" ht="39" customHeight="1" x14ac:dyDescent="0.15">
      <c r="A38" s="22"/>
      <c r="B38" s="35"/>
      <c r="C38" s="1128" t="s">
        <v>572</v>
      </c>
      <c r="D38" s="1128"/>
      <c r="E38" s="1129"/>
      <c r="F38" s="36">
        <v>1.1000000000000001</v>
      </c>
      <c r="G38" s="37">
        <v>1.58</v>
      </c>
      <c r="H38" s="37">
        <v>1.72</v>
      </c>
      <c r="I38" s="37">
        <v>1.73</v>
      </c>
      <c r="J38" s="38">
        <v>1.82</v>
      </c>
      <c r="K38" s="22"/>
      <c r="L38" s="22"/>
      <c r="M38" s="22"/>
      <c r="N38" s="22"/>
      <c r="O38" s="22"/>
      <c r="P38" s="22"/>
    </row>
    <row r="39" spans="1:16" ht="39" customHeight="1" x14ac:dyDescent="0.15">
      <c r="A39" s="22"/>
      <c r="B39" s="35"/>
      <c r="C39" s="1128" t="s">
        <v>573</v>
      </c>
      <c r="D39" s="1128"/>
      <c r="E39" s="1129"/>
      <c r="F39" s="36">
        <v>0.09</v>
      </c>
      <c r="G39" s="37">
        <v>0.1</v>
      </c>
      <c r="H39" s="37">
        <v>0.1</v>
      </c>
      <c r="I39" s="37">
        <v>0.1</v>
      </c>
      <c r="J39" s="38">
        <v>0.11</v>
      </c>
      <c r="K39" s="22"/>
      <c r="L39" s="22"/>
      <c r="M39" s="22"/>
      <c r="N39" s="22"/>
      <c r="O39" s="22"/>
      <c r="P39" s="22"/>
    </row>
    <row r="40" spans="1:16" ht="39" customHeight="1" x14ac:dyDescent="0.15">
      <c r="A40" s="22"/>
      <c r="B40" s="35"/>
      <c r="C40" s="1128" t="s">
        <v>574</v>
      </c>
      <c r="D40" s="1128"/>
      <c r="E40" s="1129"/>
      <c r="F40" s="36" t="s">
        <v>517</v>
      </c>
      <c r="G40" s="37" t="s">
        <v>517</v>
      </c>
      <c r="H40" s="37" t="s">
        <v>517</v>
      </c>
      <c r="I40" s="37">
        <v>0.02</v>
      </c>
      <c r="J40" s="38">
        <v>0</v>
      </c>
      <c r="K40" s="22"/>
      <c r="L40" s="22"/>
      <c r="M40" s="22"/>
      <c r="N40" s="22"/>
      <c r="O40" s="22"/>
      <c r="P40" s="22"/>
    </row>
    <row r="41" spans="1:16" ht="39" customHeight="1" x14ac:dyDescent="0.15">
      <c r="A41" s="22"/>
      <c r="B41" s="35"/>
      <c r="C41" s="1128" t="s">
        <v>575</v>
      </c>
      <c r="D41" s="1128"/>
      <c r="E41" s="1129"/>
      <c r="F41" s="36">
        <v>0</v>
      </c>
      <c r="G41" s="37">
        <v>0</v>
      </c>
      <c r="H41" s="37">
        <v>0</v>
      </c>
      <c r="I41" s="37">
        <v>0</v>
      </c>
      <c r="J41" s="38">
        <v>0</v>
      </c>
      <c r="K41" s="22"/>
      <c r="L41" s="22"/>
      <c r="M41" s="22"/>
      <c r="N41" s="22"/>
      <c r="O41" s="22"/>
      <c r="P41" s="22"/>
    </row>
    <row r="42" spans="1:16" ht="39" customHeight="1" x14ac:dyDescent="0.15">
      <c r="A42" s="22"/>
      <c r="B42" s="39"/>
      <c r="C42" s="1128" t="s">
        <v>576</v>
      </c>
      <c r="D42" s="1128"/>
      <c r="E42" s="1129"/>
      <c r="F42" s="36" t="s">
        <v>517</v>
      </c>
      <c r="G42" s="37" t="s">
        <v>517</v>
      </c>
      <c r="H42" s="37" t="s">
        <v>517</v>
      </c>
      <c r="I42" s="37" t="s">
        <v>517</v>
      </c>
      <c r="J42" s="38" t="s">
        <v>517</v>
      </c>
      <c r="K42" s="22"/>
      <c r="L42" s="22"/>
      <c r="M42" s="22"/>
      <c r="N42" s="22"/>
      <c r="O42" s="22"/>
      <c r="P42" s="22"/>
    </row>
    <row r="43" spans="1:16" ht="39" customHeight="1" thickBot="1" x14ac:dyDescent="0.2">
      <c r="A43" s="22"/>
      <c r="B43" s="40"/>
      <c r="C43" s="1130" t="s">
        <v>577</v>
      </c>
      <c r="D43" s="1130"/>
      <c r="E43" s="1131"/>
      <c r="F43" s="41">
        <v>0.46</v>
      </c>
      <c r="G43" s="42">
        <v>0.09</v>
      </c>
      <c r="H43" s="42">
        <v>0.06</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Um7za4SazWue2yHq1temf/5dE4GUYMQL/vYcYR6irHBlIzmaaSwhB027EhNztfQxKM/+hUAVql5uPJLLTWplw==" saltValue="NsNWvDJoQEQgLRNtL10r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52" t="s">
        <v>10</v>
      </c>
      <c r="C45" s="1153"/>
      <c r="D45" s="56"/>
      <c r="E45" s="1158" t="s">
        <v>11</v>
      </c>
      <c r="F45" s="1158"/>
      <c r="G45" s="1158"/>
      <c r="H45" s="1158"/>
      <c r="I45" s="1158"/>
      <c r="J45" s="1159"/>
      <c r="K45" s="57">
        <v>6150</v>
      </c>
      <c r="L45" s="58">
        <v>6173</v>
      </c>
      <c r="M45" s="58">
        <v>6183</v>
      </c>
      <c r="N45" s="58">
        <v>6237</v>
      </c>
      <c r="O45" s="59">
        <v>6345</v>
      </c>
      <c r="P45" s="46"/>
      <c r="Q45" s="46"/>
      <c r="R45" s="46"/>
      <c r="S45" s="46"/>
      <c r="T45" s="46"/>
      <c r="U45" s="46"/>
    </row>
    <row r="46" spans="1:21" ht="30.75" customHeight="1" x14ac:dyDescent="0.15">
      <c r="A46" s="46"/>
      <c r="B46" s="1154"/>
      <c r="C46" s="1155"/>
      <c r="D46" s="60"/>
      <c r="E46" s="1136" t="s">
        <v>12</v>
      </c>
      <c r="F46" s="1136"/>
      <c r="G46" s="1136"/>
      <c r="H46" s="1136"/>
      <c r="I46" s="1136"/>
      <c r="J46" s="1137"/>
      <c r="K46" s="61" t="s">
        <v>517</v>
      </c>
      <c r="L46" s="62" t="s">
        <v>517</v>
      </c>
      <c r="M46" s="62" t="s">
        <v>517</v>
      </c>
      <c r="N46" s="62" t="s">
        <v>517</v>
      </c>
      <c r="O46" s="63" t="s">
        <v>517</v>
      </c>
      <c r="P46" s="46"/>
      <c r="Q46" s="46"/>
      <c r="R46" s="46"/>
      <c r="S46" s="46"/>
      <c r="T46" s="46"/>
      <c r="U46" s="46"/>
    </row>
    <row r="47" spans="1:21" ht="30.75" customHeight="1" x14ac:dyDescent="0.15">
      <c r="A47" s="46"/>
      <c r="B47" s="1154"/>
      <c r="C47" s="1155"/>
      <c r="D47" s="60"/>
      <c r="E47" s="1136" t="s">
        <v>13</v>
      </c>
      <c r="F47" s="1136"/>
      <c r="G47" s="1136"/>
      <c r="H47" s="1136"/>
      <c r="I47" s="1136"/>
      <c r="J47" s="1137"/>
      <c r="K47" s="61" t="s">
        <v>517</v>
      </c>
      <c r="L47" s="62" t="s">
        <v>517</v>
      </c>
      <c r="M47" s="62" t="s">
        <v>517</v>
      </c>
      <c r="N47" s="62" t="s">
        <v>517</v>
      </c>
      <c r="O47" s="63" t="s">
        <v>517</v>
      </c>
      <c r="P47" s="46"/>
      <c r="Q47" s="46"/>
      <c r="R47" s="46"/>
      <c r="S47" s="46"/>
      <c r="T47" s="46"/>
      <c r="U47" s="46"/>
    </row>
    <row r="48" spans="1:21" ht="30.75" customHeight="1" x14ac:dyDescent="0.15">
      <c r="A48" s="46"/>
      <c r="B48" s="1154"/>
      <c r="C48" s="1155"/>
      <c r="D48" s="60"/>
      <c r="E48" s="1136" t="s">
        <v>14</v>
      </c>
      <c r="F48" s="1136"/>
      <c r="G48" s="1136"/>
      <c r="H48" s="1136"/>
      <c r="I48" s="1136"/>
      <c r="J48" s="1137"/>
      <c r="K48" s="61">
        <v>1494</v>
      </c>
      <c r="L48" s="62">
        <v>1482</v>
      </c>
      <c r="M48" s="62">
        <v>1363</v>
      </c>
      <c r="N48" s="62">
        <v>1288</v>
      </c>
      <c r="O48" s="63">
        <v>1298</v>
      </c>
      <c r="P48" s="46"/>
      <c r="Q48" s="46"/>
      <c r="R48" s="46"/>
      <c r="S48" s="46"/>
      <c r="T48" s="46"/>
      <c r="U48" s="46"/>
    </row>
    <row r="49" spans="1:21" ht="30.75" customHeight="1" x14ac:dyDescent="0.15">
      <c r="A49" s="46"/>
      <c r="B49" s="1154"/>
      <c r="C49" s="1155"/>
      <c r="D49" s="60"/>
      <c r="E49" s="1136" t="s">
        <v>15</v>
      </c>
      <c r="F49" s="1136"/>
      <c r="G49" s="1136"/>
      <c r="H49" s="1136"/>
      <c r="I49" s="1136"/>
      <c r="J49" s="1137"/>
      <c r="K49" s="61">
        <v>96</v>
      </c>
      <c r="L49" s="62">
        <v>77</v>
      </c>
      <c r="M49" s="62">
        <v>76</v>
      </c>
      <c r="N49" s="62">
        <v>88</v>
      </c>
      <c r="O49" s="63">
        <v>90</v>
      </c>
      <c r="P49" s="46"/>
      <c r="Q49" s="46"/>
      <c r="R49" s="46"/>
      <c r="S49" s="46"/>
      <c r="T49" s="46"/>
      <c r="U49" s="46"/>
    </row>
    <row r="50" spans="1:21" ht="30.75" customHeight="1" x14ac:dyDescent="0.15">
      <c r="A50" s="46"/>
      <c r="B50" s="1154"/>
      <c r="C50" s="1155"/>
      <c r="D50" s="60"/>
      <c r="E50" s="1136" t="s">
        <v>16</v>
      </c>
      <c r="F50" s="1136"/>
      <c r="G50" s="1136"/>
      <c r="H50" s="1136"/>
      <c r="I50" s="1136"/>
      <c r="J50" s="1137"/>
      <c r="K50" s="61">
        <v>128</v>
      </c>
      <c r="L50" s="62">
        <v>121</v>
      </c>
      <c r="M50" s="62">
        <v>113</v>
      </c>
      <c r="N50" s="62">
        <v>104</v>
      </c>
      <c r="O50" s="63">
        <v>108</v>
      </c>
      <c r="P50" s="46"/>
      <c r="Q50" s="46"/>
      <c r="R50" s="46"/>
      <c r="S50" s="46"/>
      <c r="T50" s="46"/>
      <c r="U50" s="46"/>
    </row>
    <row r="51" spans="1:21" ht="30.75" customHeight="1" x14ac:dyDescent="0.15">
      <c r="A51" s="46"/>
      <c r="B51" s="1156"/>
      <c r="C51" s="1157"/>
      <c r="D51" s="64"/>
      <c r="E51" s="1136" t="s">
        <v>17</v>
      </c>
      <c r="F51" s="1136"/>
      <c r="G51" s="1136"/>
      <c r="H51" s="1136"/>
      <c r="I51" s="1136"/>
      <c r="J51" s="1137"/>
      <c r="K51" s="61" t="s">
        <v>517</v>
      </c>
      <c r="L51" s="62" t="s">
        <v>517</v>
      </c>
      <c r="M51" s="62">
        <v>0</v>
      </c>
      <c r="N51" s="62">
        <v>0</v>
      </c>
      <c r="O51" s="63">
        <v>0</v>
      </c>
      <c r="P51" s="46"/>
      <c r="Q51" s="46"/>
      <c r="R51" s="46"/>
      <c r="S51" s="46"/>
      <c r="T51" s="46"/>
      <c r="U51" s="46"/>
    </row>
    <row r="52" spans="1:21" ht="30.75" customHeight="1" x14ac:dyDescent="0.15">
      <c r="A52" s="46"/>
      <c r="B52" s="1134" t="s">
        <v>18</v>
      </c>
      <c r="C52" s="1135"/>
      <c r="D52" s="64"/>
      <c r="E52" s="1136" t="s">
        <v>19</v>
      </c>
      <c r="F52" s="1136"/>
      <c r="G52" s="1136"/>
      <c r="H52" s="1136"/>
      <c r="I52" s="1136"/>
      <c r="J52" s="1137"/>
      <c r="K52" s="61">
        <v>5080</v>
      </c>
      <c r="L52" s="62">
        <v>5129</v>
      </c>
      <c r="M52" s="62">
        <v>5107</v>
      </c>
      <c r="N52" s="62">
        <v>5125</v>
      </c>
      <c r="O52" s="63">
        <v>5215</v>
      </c>
      <c r="P52" s="46"/>
      <c r="Q52" s="46"/>
      <c r="R52" s="46"/>
      <c r="S52" s="46"/>
      <c r="T52" s="46"/>
      <c r="U52" s="46"/>
    </row>
    <row r="53" spans="1:21" ht="30.75" customHeight="1" thickBot="1" x14ac:dyDescent="0.2">
      <c r="A53" s="46"/>
      <c r="B53" s="1138" t="s">
        <v>20</v>
      </c>
      <c r="C53" s="1139"/>
      <c r="D53" s="65"/>
      <c r="E53" s="1140" t="s">
        <v>21</v>
      </c>
      <c r="F53" s="1140"/>
      <c r="G53" s="1140"/>
      <c r="H53" s="1140"/>
      <c r="I53" s="1140"/>
      <c r="J53" s="1141"/>
      <c r="K53" s="66">
        <v>2788</v>
      </c>
      <c r="L53" s="67">
        <v>2724</v>
      </c>
      <c r="M53" s="67">
        <v>2628</v>
      </c>
      <c r="N53" s="67">
        <v>2592</v>
      </c>
      <c r="O53" s="68">
        <v>2626</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15">
      <c r="B57" s="1142" t="s">
        <v>24</v>
      </c>
      <c r="C57" s="1143"/>
      <c r="D57" s="1146" t="s">
        <v>25</v>
      </c>
      <c r="E57" s="1147"/>
      <c r="F57" s="1147"/>
      <c r="G57" s="1147"/>
      <c r="H57" s="1147"/>
      <c r="I57" s="1147"/>
      <c r="J57" s="1148"/>
      <c r="K57" s="81"/>
      <c r="L57" s="82"/>
      <c r="M57" s="82"/>
      <c r="N57" s="82"/>
      <c r="O57" s="83"/>
    </row>
    <row r="58" spans="1:21" ht="31.5" customHeight="1" thickBot="1" x14ac:dyDescent="0.2">
      <c r="B58" s="1144"/>
      <c r="C58" s="1145"/>
      <c r="D58" s="1149" t="s">
        <v>26</v>
      </c>
      <c r="E58" s="1150"/>
      <c r="F58" s="1150"/>
      <c r="G58" s="1150"/>
      <c r="H58" s="1150"/>
      <c r="I58" s="1150"/>
      <c r="J58" s="1151"/>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DuCSVAgf/vzx/pU5c42fNu1W+4nP0OyDSQMna8RsP6djlFxvLarJ8RCUF8a61xtXhIDnXjEQiwhhYX2LQeLEA==" saltValue="T+xg9xyym2809ftZ7k6N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558</v>
      </c>
      <c r="J40" s="98" t="s">
        <v>559</v>
      </c>
      <c r="K40" s="98" t="s">
        <v>560</v>
      </c>
      <c r="L40" s="98" t="s">
        <v>561</v>
      </c>
      <c r="M40" s="99" t="s">
        <v>562</v>
      </c>
    </row>
    <row r="41" spans="2:13" ht="27.75" customHeight="1" x14ac:dyDescent="0.15">
      <c r="B41" s="1172" t="s">
        <v>29</v>
      </c>
      <c r="C41" s="1173"/>
      <c r="D41" s="100"/>
      <c r="E41" s="1174" t="s">
        <v>30</v>
      </c>
      <c r="F41" s="1174"/>
      <c r="G41" s="1174"/>
      <c r="H41" s="1175"/>
      <c r="I41" s="339">
        <v>64894</v>
      </c>
      <c r="J41" s="340">
        <v>67927</v>
      </c>
      <c r="K41" s="340">
        <v>71248</v>
      </c>
      <c r="L41" s="340">
        <v>75515</v>
      </c>
      <c r="M41" s="341">
        <v>85751</v>
      </c>
    </row>
    <row r="42" spans="2:13" ht="27.75" customHeight="1" x14ac:dyDescent="0.15">
      <c r="B42" s="1162"/>
      <c r="C42" s="1163"/>
      <c r="D42" s="101"/>
      <c r="E42" s="1166" t="s">
        <v>31</v>
      </c>
      <c r="F42" s="1166"/>
      <c r="G42" s="1166"/>
      <c r="H42" s="1167"/>
      <c r="I42" s="342">
        <v>1052</v>
      </c>
      <c r="J42" s="343">
        <v>1026</v>
      </c>
      <c r="K42" s="343">
        <v>1006</v>
      </c>
      <c r="L42" s="343">
        <v>987</v>
      </c>
      <c r="M42" s="344">
        <v>1070</v>
      </c>
    </row>
    <row r="43" spans="2:13" ht="27.75" customHeight="1" x14ac:dyDescent="0.15">
      <c r="B43" s="1162"/>
      <c r="C43" s="1163"/>
      <c r="D43" s="101"/>
      <c r="E43" s="1166" t="s">
        <v>32</v>
      </c>
      <c r="F43" s="1166"/>
      <c r="G43" s="1166"/>
      <c r="H43" s="1167"/>
      <c r="I43" s="342">
        <v>17271</v>
      </c>
      <c r="J43" s="343">
        <v>17714</v>
      </c>
      <c r="K43" s="343">
        <v>17248</v>
      </c>
      <c r="L43" s="343">
        <v>16685</v>
      </c>
      <c r="M43" s="344">
        <v>16072</v>
      </c>
    </row>
    <row r="44" spans="2:13" ht="27.75" customHeight="1" x14ac:dyDescent="0.15">
      <c r="B44" s="1162"/>
      <c r="C44" s="1163"/>
      <c r="D44" s="101"/>
      <c r="E44" s="1166" t="s">
        <v>33</v>
      </c>
      <c r="F44" s="1166"/>
      <c r="G44" s="1166"/>
      <c r="H44" s="1167"/>
      <c r="I44" s="342">
        <v>807</v>
      </c>
      <c r="J44" s="343">
        <v>837</v>
      </c>
      <c r="K44" s="343">
        <v>794</v>
      </c>
      <c r="L44" s="343">
        <v>729</v>
      </c>
      <c r="M44" s="344">
        <v>792</v>
      </c>
    </row>
    <row r="45" spans="2:13" ht="27.75" customHeight="1" x14ac:dyDescent="0.15">
      <c r="B45" s="1162"/>
      <c r="C45" s="1163"/>
      <c r="D45" s="101"/>
      <c r="E45" s="1166" t="s">
        <v>34</v>
      </c>
      <c r="F45" s="1166"/>
      <c r="G45" s="1166"/>
      <c r="H45" s="1167"/>
      <c r="I45" s="342">
        <v>9067</v>
      </c>
      <c r="J45" s="343">
        <v>8771</v>
      </c>
      <c r="K45" s="343">
        <v>9073</v>
      </c>
      <c r="L45" s="343">
        <v>8947</v>
      </c>
      <c r="M45" s="344">
        <v>8931</v>
      </c>
    </row>
    <row r="46" spans="2:13" ht="27.75" customHeight="1" x14ac:dyDescent="0.15">
      <c r="B46" s="1162"/>
      <c r="C46" s="1163"/>
      <c r="D46" s="102"/>
      <c r="E46" s="1166" t="s">
        <v>35</v>
      </c>
      <c r="F46" s="1166"/>
      <c r="G46" s="1166"/>
      <c r="H46" s="1167"/>
      <c r="I46" s="342">
        <v>3</v>
      </c>
      <c r="J46" s="343">
        <v>2</v>
      </c>
      <c r="K46" s="343">
        <v>2</v>
      </c>
      <c r="L46" s="343">
        <v>2</v>
      </c>
      <c r="M46" s="344" t="s">
        <v>517</v>
      </c>
    </row>
    <row r="47" spans="2:13" ht="27.75" customHeight="1" x14ac:dyDescent="0.15">
      <c r="B47" s="1162"/>
      <c r="C47" s="1163"/>
      <c r="D47" s="103"/>
      <c r="E47" s="1176" t="s">
        <v>36</v>
      </c>
      <c r="F47" s="1177"/>
      <c r="G47" s="1177"/>
      <c r="H47" s="1178"/>
      <c r="I47" s="342" t="s">
        <v>517</v>
      </c>
      <c r="J47" s="343" t="s">
        <v>517</v>
      </c>
      <c r="K47" s="343" t="s">
        <v>517</v>
      </c>
      <c r="L47" s="343" t="s">
        <v>517</v>
      </c>
      <c r="M47" s="344" t="s">
        <v>517</v>
      </c>
    </row>
    <row r="48" spans="2:13" ht="27.75" customHeight="1" x14ac:dyDescent="0.15">
      <c r="B48" s="1162"/>
      <c r="C48" s="1163"/>
      <c r="D48" s="101"/>
      <c r="E48" s="1166" t="s">
        <v>37</v>
      </c>
      <c r="F48" s="1166"/>
      <c r="G48" s="1166"/>
      <c r="H48" s="1167"/>
      <c r="I48" s="342" t="s">
        <v>517</v>
      </c>
      <c r="J48" s="343" t="s">
        <v>517</v>
      </c>
      <c r="K48" s="343" t="s">
        <v>517</v>
      </c>
      <c r="L48" s="343" t="s">
        <v>517</v>
      </c>
      <c r="M48" s="344" t="s">
        <v>517</v>
      </c>
    </row>
    <row r="49" spans="2:13" ht="27.75" customHeight="1" x14ac:dyDescent="0.15">
      <c r="B49" s="1164"/>
      <c r="C49" s="1165"/>
      <c r="D49" s="101"/>
      <c r="E49" s="1166" t="s">
        <v>38</v>
      </c>
      <c r="F49" s="1166"/>
      <c r="G49" s="1166"/>
      <c r="H49" s="1167"/>
      <c r="I49" s="342" t="s">
        <v>517</v>
      </c>
      <c r="J49" s="343" t="s">
        <v>517</v>
      </c>
      <c r="K49" s="343" t="s">
        <v>517</v>
      </c>
      <c r="L49" s="343" t="s">
        <v>517</v>
      </c>
      <c r="M49" s="344" t="s">
        <v>517</v>
      </c>
    </row>
    <row r="50" spans="2:13" ht="27.75" customHeight="1" x14ac:dyDescent="0.15">
      <c r="B50" s="1160" t="s">
        <v>39</v>
      </c>
      <c r="C50" s="1161"/>
      <c r="D50" s="104"/>
      <c r="E50" s="1166" t="s">
        <v>40</v>
      </c>
      <c r="F50" s="1166"/>
      <c r="G50" s="1166"/>
      <c r="H50" s="1167"/>
      <c r="I50" s="342">
        <v>9140</v>
      </c>
      <c r="J50" s="343">
        <v>9080</v>
      </c>
      <c r="K50" s="343">
        <v>8819</v>
      </c>
      <c r="L50" s="343">
        <v>8903</v>
      </c>
      <c r="M50" s="344">
        <v>11045</v>
      </c>
    </row>
    <row r="51" spans="2:13" ht="27.75" customHeight="1" x14ac:dyDescent="0.15">
      <c r="B51" s="1162"/>
      <c r="C51" s="1163"/>
      <c r="D51" s="101"/>
      <c r="E51" s="1166" t="s">
        <v>41</v>
      </c>
      <c r="F51" s="1166"/>
      <c r="G51" s="1166"/>
      <c r="H51" s="1167"/>
      <c r="I51" s="342">
        <v>899</v>
      </c>
      <c r="J51" s="343">
        <v>796</v>
      </c>
      <c r="K51" s="343">
        <v>681</v>
      </c>
      <c r="L51" s="343">
        <v>554</v>
      </c>
      <c r="M51" s="344">
        <v>541</v>
      </c>
    </row>
    <row r="52" spans="2:13" ht="27.75" customHeight="1" x14ac:dyDescent="0.15">
      <c r="B52" s="1164"/>
      <c r="C52" s="1165"/>
      <c r="D52" s="101"/>
      <c r="E52" s="1166" t="s">
        <v>42</v>
      </c>
      <c r="F52" s="1166"/>
      <c r="G52" s="1166"/>
      <c r="H52" s="1167"/>
      <c r="I52" s="342">
        <v>58651</v>
      </c>
      <c r="J52" s="343">
        <v>60861</v>
      </c>
      <c r="K52" s="343">
        <v>63221</v>
      </c>
      <c r="L52" s="343">
        <v>66646</v>
      </c>
      <c r="M52" s="344">
        <v>74641</v>
      </c>
    </row>
    <row r="53" spans="2:13" ht="27.75" customHeight="1" thickBot="1" x14ac:dyDescent="0.2">
      <c r="B53" s="1168" t="s">
        <v>43</v>
      </c>
      <c r="C53" s="1169"/>
      <c r="D53" s="105"/>
      <c r="E53" s="1170" t="s">
        <v>44</v>
      </c>
      <c r="F53" s="1170"/>
      <c r="G53" s="1170"/>
      <c r="H53" s="1171"/>
      <c r="I53" s="345">
        <v>24403</v>
      </c>
      <c r="J53" s="346">
        <v>25540</v>
      </c>
      <c r="K53" s="346">
        <v>26650</v>
      </c>
      <c r="L53" s="346">
        <v>26762</v>
      </c>
      <c r="M53" s="347">
        <v>26388</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Hna+8Q3hoipEHcnNbAuWzoqmGTqs+I9pXv5iWfqiCbvIBlhTh2ADujy/e3zAFTczTyp/R+Jf6ifKG+/AQBVopg==" saltValue="qOw7m5VtY2cGmjX5Lp4L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187" t="s">
        <v>47</v>
      </c>
      <c r="D55" s="1187"/>
      <c r="E55" s="1188"/>
      <c r="F55" s="117">
        <v>2351</v>
      </c>
      <c r="G55" s="117">
        <v>1955</v>
      </c>
      <c r="H55" s="118">
        <v>3455</v>
      </c>
    </row>
    <row r="56" spans="2:8" ht="52.5" customHeight="1" x14ac:dyDescent="0.15">
      <c r="B56" s="119"/>
      <c r="C56" s="1189" t="s">
        <v>48</v>
      </c>
      <c r="D56" s="1189"/>
      <c r="E56" s="1190"/>
      <c r="F56" s="120">
        <v>706</v>
      </c>
      <c r="G56" s="120">
        <v>707</v>
      </c>
      <c r="H56" s="121">
        <v>1908</v>
      </c>
    </row>
    <row r="57" spans="2:8" ht="53.25" customHeight="1" x14ac:dyDescent="0.15">
      <c r="B57" s="119"/>
      <c r="C57" s="1191" t="s">
        <v>49</v>
      </c>
      <c r="D57" s="1191"/>
      <c r="E57" s="1192"/>
      <c r="F57" s="122">
        <v>4315</v>
      </c>
      <c r="G57" s="122">
        <v>5726</v>
      </c>
      <c r="H57" s="123">
        <v>5643</v>
      </c>
    </row>
    <row r="58" spans="2:8" ht="45.75" customHeight="1" x14ac:dyDescent="0.15">
      <c r="B58" s="124"/>
      <c r="C58" s="1179" t="s">
        <v>590</v>
      </c>
      <c r="D58" s="1180"/>
      <c r="E58" s="1181"/>
      <c r="F58" s="125">
        <v>1219</v>
      </c>
      <c r="G58" s="125">
        <v>1173</v>
      </c>
      <c r="H58" s="126">
        <v>1169</v>
      </c>
    </row>
    <row r="59" spans="2:8" ht="45.75" customHeight="1" x14ac:dyDescent="0.15">
      <c r="B59" s="124"/>
      <c r="C59" s="1179" t="s">
        <v>594</v>
      </c>
      <c r="D59" s="1180"/>
      <c r="E59" s="1181"/>
      <c r="F59" s="125">
        <v>1254</v>
      </c>
      <c r="G59" s="125">
        <v>1224</v>
      </c>
      <c r="H59" s="126">
        <v>1134</v>
      </c>
    </row>
    <row r="60" spans="2:8" ht="45.75" customHeight="1" x14ac:dyDescent="0.15">
      <c r="B60" s="124"/>
      <c r="C60" s="1179" t="s">
        <v>591</v>
      </c>
      <c r="D60" s="1180"/>
      <c r="E60" s="1181"/>
      <c r="F60" s="125">
        <v>237</v>
      </c>
      <c r="G60" s="125">
        <v>623</v>
      </c>
      <c r="H60" s="126">
        <v>987</v>
      </c>
    </row>
    <row r="61" spans="2:8" ht="45.75" customHeight="1" x14ac:dyDescent="0.15">
      <c r="B61" s="124"/>
      <c r="C61" s="1179" t="s">
        <v>592</v>
      </c>
      <c r="D61" s="1180"/>
      <c r="E61" s="1181"/>
      <c r="F61" s="125">
        <v>0</v>
      </c>
      <c r="G61" s="125">
        <v>1000</v>
      </c>
      <c r="H61" s="126">
        <v>720</v>
      </c>
    </row>
    <row r="62" spans="2:8" ht="45.75" customHeight="1" thickBot="1" x14ac:dyDescent="0.2">
      <c r="B62" s="127"/>
      <c r="C62" s="1182" t="s">
        <v>593</v>
      </c>
      <c r="D62" s="1183"/>
      <c r="E62" s="1184"/>
      <c r="F62" s="128">
        <v>371</v>
      </c>
      <c r="G62" s="128">
        <v>372</v>
      </c>
      <c r="H62" s="129">
        <v>372</v>
      </c>
    </row>
    <row r="63" spans="2:8" ht="52.5" customHeight="1" thickBot="1" x14ac:dyDescent="0.2">
      <c r="B63" s="130"/>
      <c r="C63" s="1185" t="s">
        <v>50</v>
      </c>
      <c r="D63" s="1185"/>
      <c r="E63" s="1186"/>
      <c r="F63" s="131">
        <v>7372</v>
      </c>
      <c r="G63" s="131">
        <v>8388</v>
      </c>
      <c r="H63" s="132">
        <v>11006</v>
      </c>
    </row>
    <row r="64" spans="2:8" x14ac:dyDescent="0.15"/>
  </sheetData>
  <sheetProtection algorithmName="SHA-512" hashValue="yKLwpwds7oPc3pfA7To6Z0P+kJ50A48WHbQY6/MOPk/B5HHBa5xYSopBqFGYB/YNDaCuJmgqI7HPE5iHPHD4hw==" saltValue="ax/hSf57ipIv/FUNnLvD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555</v>
      </c>
      <c r="G2" s="146"/>
      <c r="H2" s="147"/>
    </row>
    <row r="3" spans="1:8" x14ac:dyDescent="0.15">
      <c r="A3" s="143" t="s">
        <v>548</v>
      </c>
      <c r="B3" s="148"/>
      <c r="C3" s="149"/>
      <c r="D3" s="150">
        <v>112595</v>
      </c>
      <c r="E3" s="151"/>
      <c r="F3" s="152">
        <v>68655</v>
      </c>
      <c r="G3" s="153"/>
      <c r="H3" s="154"/>
    </row>
    <row r="4" spans="1:8" x14ac:dyDescent="0.15">
      <c r="A4" s="155"/>
      <c r="B4" s="156"/>
      <c r="C4" s="157"/>
      <c r="D4" s="158">
        <v>28599</v>
      </c>
      <c r="E4" s="159"/>
      <c r="F4" s="160">
        <v>32316</v>
      </c>
      <c r="G4" s="161"/>
      <c r="H4" s="162"/>
    </row>
    <row r="5" spans="1:8" x14ac:dyDescent="0.15">
      <c r="A5" s="143" t="s">
        <v>550</v>
      </c>
      <c r="B5" s="148"/>
      <c r="C5" s="149"/>
      <c r="D5" s="150">
        <v>114564</v>
      </c>
      <c r="E5" s="151"/>
      <c r="F5" s="152">
        <v>66863</v>
      </c>
      <c r="G5" s="153"/>
      <c r="H5" s="154"/>
    </row>
    <row r="6" spans="1:8" x14ac:dyDescent="0.15">
      <c r="A6" s="155"/>
      <c r="B6" s="156"/>
      <c r="C6" s="157"/>
      <c r="D6" s="158">
        <v>25408</v>
      </c>
      <c r="E6" s="159"/>
      <c r="F6" s="160">
        <v>32770</v>
      </c>
      <c r="G6" s="161"/>
      <c r="H6" s="162"/>
    </row>
    <row r="7" spans="1:8" x14ac:dyDescent="0.15">
      <c r="A7" s="143" t="s">
        <v>551</v>
      </c>
      <c r="B7" s="148"/>
      <c r="C7" s="149"/>
      <c r="D7" s="150">
        <v>66845</v>
      </c>
      <c r="E7" s="151"/>
      <c r="F7" s="152">
        <v>72051</v>
      </c>
      <c r="G7" s="153"/>
      <c r="H7" s="154"/>
    </row>
    <row r="8" spans="1:8" x14ac:dyDescent="0.15">
      <c r="A8" s="155"/>
      <c r="B8" s="156"/>
      <c r="C8" s="157"/>
      <c r="D8" s="158">
        <v>32647</v>
      </c>
      <c r="E8" s="159"/>
      <c r="F8" s="160">
        <v>34140</v>
      </c>
      <c r="G8" s="161"/>
      <c r="H8" s="162"/>
    </row>
    <row r="9" spans="1:8" x14ac:dyDescent="0.15">
      <c r="A9" s="143" t="s">
        <v>552</v>
      </c>
      <c r="B9" s="148"/>
      <c r="C9" s="149"/>
      <c r="D9" s="150">
        <v>58608</v>
      </c>
      <c r="E9" s="151"/>
      <c r="F9" s="152">
        <v>72756</v>
      </c>
      <c r="G9" s="153"/>
      <c r="H9" s="154"/>
    </row>
    <row r="10" spans="1:8" x14ac:dyDescent="0.15">
      <c r="A10" s="155"/>
      <c r="B10" s="156"/>
      <c r="C10" s="157"/>
      <c r="D10" s="158">
        <v>33163</v>
      </c>
      <c r="E10" s="159"/>
      <c r="F10" s="160">
        <v>32117</v>
      </c>
      <c r="G10" s="161"/>
      <c r="H10" s="162"/>
    </row>
    <row r="11" spans="1:8" x14ac:dyDescent="0.15">
      <c r="A11" s="143" t="s">
        <v>553</v>
      </c>
      <c r="B11" s="148"/>
      <c r="C11" s="149"/>
      <c r="D11" s="150">
        <v>58154</v>
      </c>
      <c r="E11" s="151"/>
      <c r="F11" s="152">
        <v>62281</v>
      </c>
      <c r="G11" s="153"/>
      <c r="H11" s="154"/>
    </row>
    <row r="12" spans="1:8" x14ac:dyDescent="0.15">
      <c r="A12" s="155"/>
      <c r="B12" s="156"/>
      <c r="C12" s="163"/>
      <c r="D12" s="158">
        <v>33237</v>
      </c>
      <c r="E12" s="159"/>
      <c r="F12" s="160">
        <v>38152</v>
      </c>
      <c r="G12" s="161"/>
      <c r="H12" s="162"/>
    </row>
    <row r="13" spans="1:8" x14ac:dyDescent="0.15">
      <c r="A13" s="143"/>
      <c r="B13" s="148"/>
      <c r="C13" s="149"/>
      <c r="D13" s="150">
        <v>82153</v>
      </c>
      <c r="E13" s="151"/>
      <c r="F13" s="152">
        <v>68521</v>
      </c>
      <c r="G13" s="164"/>
      <c r="H13" s="154"/>
    </row>
    <row r="14" spans="1:8" x14ac:dyDescent="0.15">
      <c r="A14" s="155"/>
      <c r="B14" s="156"/>
      <c r="C14" s="157"/>
      <c r="D14" s="158">
        <v>30611</v>
      </c>
      <c r="E14" s="159"/>
      <c r="F14" s="160">
        <v>33899</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5.1100000000000003</v>
      </c>
      <c r="C19" s="165">
        <f>ROUND(VALUE(SUBSTITUTE(実質収支比率等に係る経年分析!G$48,"▲","-")),2)</f>
        <v>3.49</v>
      </c>
      <c r="D19" s="165">
        <f>ROUND(VALUE(SUBSTITUTE(実質収支比率等に係る経年分析!H$48,"▲","-")),2)</f>
        <v>2.1800000000000002</v>
      </c>
      <c r="E19" s="165">
        <f>ROUND(VALUE(SUBSTITUTE(実質収支比率等に係る経年分析!I$48,"▲","-")),2)</f>
        <v>3.9</v>
      </c>
      <c r="F19" s="165">
        <f>ROUND(VALUE(SUBSTITUTE(実質収支比率等に係る経年分析!J$48,"▲","-")),2)</f>
        <v>4.46</v>
      </c>
    </row>
    <row r="20" spans="1:11" x14ac:dyDescent="0.15">
      <c r="A20" s="165" t="s">
        <v>54</v>
      </c>
      <c r="B20" s="165">
        <f>ROUND(VALUE(SUBSTITUTE(実質収支比率等に係る経年分析!F$47,"▲","-")),2)</f>
        <v>6.45</v>
      </c>
      <c r="C20" s="165">
        <f>ROUND(VALUE(SUBSTITUTE(実質収支比率等に係る経年分析!G$47,"▲","-")),2)</f>
        <v>7.12</v>
      </c>
      <c r="D20" s="165">
        <f>ROUND(VALUE(SUBSTITUTE(実質収支比率等に係る経年分析!H$47,"▲","-")),2)</f>
        <v>7.18</v>
      </c>
      <c r="E20" s="165">
        <f>ROUND(VALUE(SUBSTITUTE(実質収支比率等に係る経年分析!I$47,"▲","-")),2)</f>
        <v>5.88</v>
      </c>
      <c r="F20" s="165">
        <f>ROUND(VALUE(SUBSTITUTE(実質収支比率等に係る経年分析!J$47,"▲","-")),2)</f>
        <v>10.07</v>
      </c>
    </row>
    <row r="21" spans="1:11" x14ac:dyDescent="0.15">
      <c r="A21" s="165" t="s">
        <v>55</v>
      </c>
      <c r="B21" s="165">
        <f>IF(ISNUMBER(VALUE(SUBSTITUTE(実質収支比率等に係る経年分析!F$49,"▲","-"))),ROUND(VALUE(SUBSTITUTE(実質収支比率等に係る経年分析!F$49,"▲","-")),2),NA())</f>
        <v>1.38</v>
      </c>
      <c r="C21" s="165">
        <f>IF(ISNUMBER(VALUE(SUBSTITUTE(実質収支比率等に係る経年分析!G$49,"▲","-"))),ROUND(VALUE(SUBSTITUTE(実質収支比率等に係る経年分析!G$49,"▲","-")),2),NA())</f>
        <v>-1.65</v>
      </c>
      <c r="D21" s="165">
        <f>IF(ISNUMBER(VALUE(SUBSTITUTE(実質収支比率等に係る経年分析!H$49,"▲","-"))),ROUND(VALUE(SUBSTITUTE(実質収支比率等に係る経年分析!H$49,"▲","-")),2),NA())</f>
        <v>-1.32</v>
      </c>
      <c r="E21" s="165">
        <f>IF(ISNUMBER(VALUE(SUBSTITUTE(実質収支比率等に係る経年分析!I$49,"▲","-"))),ROUND(VALUE(SUBSTITUTE(実質収支比率等に係る経年分析!I$49,"▲","-")),2),NA())</f>
        <v>0.66</v>
      </c>
      <c r="F21" s="165">
        <f>IF(ISNUMBER(VALUE(SUBSTITUTE(実質収支比率等に係る経年分析!J$49,"▲","-"))),ROUND(VALUE(SUBSTITUTE(実質収支比率等に係る経年分析!J$49,"▲","-")),2),NA())</f>
        <v>5.0599999999999996</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0.46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0.09</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0.06</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ケーブルテレビ事業特別会計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簡易水道事業会計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0.11</v>
      </c>
    </row>
    <row r="32" spans="1:11" x14ac:dyDescent="0.15">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1.1000000000000001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1.58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1.72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1.73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1.82</v>
      </c>
    </row>
    <row r="33" spans="1:16" x14ac:dyDescent="0.15">
      <c r="A33" s="166" t="str">
        <f>IF(連結実質赤字比率に係る赤字・黒字の構成分析!C$37="",NA(),連結実質赤字比率に係る赤字・黒字の構成分析!C$37)</f>
        <v>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1.41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1.91</v>
      </c>
    </row>
    <row r="34" spans="1:16" x14ac:dyDescent="0.15">
      <c r="A34" s="166" t="str">
        <f>IF(連結実質赤字比率に係る赤字・黒字の構成分析!C$36="",NA(),連結実質赤字比率に係る赤字・黒字の構成分析!C$36)</f>
        <v>国民健康保険特別会計</v>
      </c>
      <c r="B34" s="166">
        <f>IF(ROUND(VALUE(SUBSTITUTE(連結実質赤字比率に係る赤字・黒字の構成分析!F$36,"▲", "-")), 2) &lt; 0, ABS(ROUND(VALUE(SUBSTITUTE(連結実質赤字比率に係る赤字・黒字の構成分析!F$36,"▲", "-")), 2)), NA())</f>
        <v>1.19</v>
      </c>
      <c r="C34" s="166" t="e">
        <f>IF(ROUND(VALUE(SUBSTITUTE(連結実質赤字比率に係る赤字・黒字の構成分析!F$36,"▲", "-")), 2) &gt;= 0, ABS(ROUND(VALUE(SUBSTITUTE(連結実質赤字比率に係る赤字・黒字の構成分析!F$36,"▲", "-")), 2)), NA())</f>
        <v>#N/A</v>
      </c>
      <c r="D34" s="166">
        <f>IF(ROUND(VALUE(SUBSTITUTE(連結実質赤字比率に係る赤字・黒字の構成分析!G$36,"▲", "-")), 2) &lt; 0, ABS(ROUND(VALUE(SUBSTITUTE(連結実質赤字比率に係る赤字・黒字の構成分析!G$36,"▲", "-")), 2)), NA())</f>
        <v>1.28</v>
      </c>
      <c r="E34" s="166" t="e">
        <f>IF(ROUND(VALUE(SUBSTITUTE(連結実質赤字比率に係る赤字・黒字の構成分析!G$36,"▲", "-")), 2) &gt;= 0, ABS(ROUND(VALUE(SUBSTITUTE(連結実質赤字比率に係る赤字・黒字の構成分析!G$36,"▲", "-")), 2)), NA())</f>
        <v>#N/A</v>
      </c>
      <c r="F34" s="166">
        <f>IF(ROUND(VALUE(SUBSTITUTE(連結実質赤字比率に係る赤字・黒字の構成分析!H$36,"▲", "-")), 2) &lt; 0, ABS(ROUND(VALUE(SUBSTITUTE(連結実質赤字比率に係る赤字・黒字の構成分析!H$36,"▲", "-")), 2)), NA())</f>
        <v>0.15</v>
      </c>
      <c r="G34" s="166" t="e">
        <f>IF(ROUND(VALUE(SUBSTITUTE(連結実質赤字比率に係る赤字・黒字の構成分析!H$36,"▲", "-")), 2) &gt;= 0, ABS(ROUND(VALUE(SUBSTITUTE(連結実質赤字比率に係る赤字・黒字の構成分析!H$36,"▲", "-")), 2)), NA())</f>
        <v>#N/A</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0.96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2.0099999999999998</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1.91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2.69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3.89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2.52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3.52</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5.33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3.49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2.1800000000000002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3.89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4.45</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5080</v>
      </c>
      <c r="E42" s="167"/>
      <c r="F42" s="167"/>
      <c r="G42" s="167">
        <f>'実質公債費比率（分子）の構造'!L$52</f>
        <v>5129</v>
      </c>
      <c r="H42" s="167"/>
      <c r="I42" s="167"/>
      <c r="J42" s="167">
        <f>'実質公債費比率（分子）の構造'!M$52</f>
        <v>5107</v>
      </c>
      <c r="K42" s="167"/>
      <c r="L42" s="167"/>
      <c r="M42" s="167">
        <f>'実質公債費比率（分子）の構造'!N$52</f>
        <v>5125</v>
      </c>
      <c r="N42" s="167"/>
      <c r="O42" s="167"/>
      <c r="P42" s="167">
        <f>'実質公債費比率（分子）の構造'!O$52</f>
        <v>5215</v>
      </c>
    </row>
    <row r="43" spans="1:16" x14ac:dyDescent="0.15">
      <c r="A43" s="167" t="s">
        <v>63</v>
      </c>
      <c r="B43" s="167" t="str">
        <f>'実質公債費比率（分子）の構造'!K$51</f>
        <v>-</v>
      </c>
      <c r="C43" s="167"/>
      <c r="D43" s="167"/>
      <c r="E43" s="167" t="str">
        <f>'実質公債費比率（分子）の構造'!L$51</f>
        <v>-</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64</v>
      </c>
      <c r="B44" s="167">
        <f>'実質公債費比率（分子）の構造'!K$50</f>
        <v>128</v>
      </c>
      <c r="C44" s="167"/>
      <c r="D44" s="167"/>
      <c r="E44" s="167">
        <f>'実質公債費比率（分子）の構造'!L$50</f>
        <v>121</v>
      </c>
      <c r="F44" s="167"/>
      <c r="G44" s="167"/>
      <c r="H44" s="167">
        <f>'実質公債費比率（分子）の構造'!M$50</f>
        <v>113</v>
      </c>
      <c r="I44" s="167"/>
      <c r="J44" s="167"/>
      <c r="K44" s="167">
        <f>'実質公債費比率（分子）の構造'!N$50</f>
        <v>104</v>
      </c>
      <c r="L44" s="167"/>
      <c r="M44" s="167"/>
      <c r="N44" s="167">
        <f>'実質公債費比率（分子）の構造'!O$50</f>
        <v>108</v>
      </c>
      <c r="O44" s="167"/>
      <c r="P44" s="167"/>
    </row>
    <row r="45" spans="1:16" x14ac:dyDescent="0.15">
      <c r="A45" s="167" t="s">
        <v>65</v>
      </c>
      <c r="B45" s="167">
        <f>'実質公債費比率（分子）の構造'!K$49</f>
        <v>96</v>
      </c>
      <c r="C45" s="167"/>
      <c r="D45" s="167"/>
      <c r="E45" s="167">
        <f>'実質公債費比率（分子）の構造'!L$49</f>
        <v>77</v>
      </c>
      <c r="F45" s="167"/>
      <c r="G45" s="167"/>
      <c r="H45" s="167">
        <f>'実質公債費比率（分子）の構造'!M$49</f>
        <v>76</v>
      </c>
      <c r="I45" s="167"/>
      <c r="J45" s="167"/>
      <c r="K45" s="167">
        <f>'実質公債費比率（分子）の構造'!N$49</f>
        <v>88</v>
      </c>
      <c r="L45" s="167"/>
      <c r="M45" s="167"/>
      <c r="N45" s="167">
        <f>'実質公債費比率（分子）の構造'!O$49</f>
        <v>90</v>
      </c>
      <c r="O45" s="167"/>
      <c r="P45" s="167"/>
    </row>
    <row r="46" spans="1:16" x14ac:dyDescent="0.15">
      <c r="A46" s="167" t="s">
        <v>66</v>
      </c>
      <c r="B46" s="167">
        <f>'実質公債費比率（分子）の構造'!K$48</f>
        <v>1494</v>
      </c>
      <c r="C46" s="167"/>
      <c r="D46" s="167"/>
      <c r="E46" s="167">
        <f>'実質公債費比率（分子）の構造'!L$48</f>
        <v>1482</v>
      </c>
      <c r="F46" s="167"/>
      <c r="G46" s="167"/>
      <c r="H46" s="167">
        <f>'実質公債費比率（分子）の構造'!M$48</f>
        <v>1363</v>
      </c>
      <c r="I46" s="167"/>
      <c r="J46" s="167"/>
      <c r="K46" s="167">
        <f>'実質公債費比率（分子）の構造'!N$48</f>
        <v>1288</v>
      </c>
      <c r="L46" s="167"/>
      <c r="M46" s="167"/>
      <c r="N46" s="167">
        <f>'実質公債費比率（分子）の構造'!O$48</f>
        <v>1298</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6150</v>
      </c>
      <c r="C49" s="167"/>
      <c r="D49" s="167"/>
      <c r="E49" s="167">
        <f>'実質公債費比率（分子）の構造'!L$45</f>
        <v>6173</v>
      </c>
      <c r="F49" s="167"/>
      <c r="G49" s="167"/>
      <c r="H49" s="167">
        <f>'実質公債費比率（分子）の構造'!M$45</f>
        <v>6183</v>
      </c>
      <c r="I49" s="167"/>
      <c r="J49" s="167"/>
      <c r="K49" s="167">
        <f>'実質公債費比率（分子）の構造'!N$45</f>
        <v>6237</v>
      </c>
      <c r="L49" s="167"/>
      <c r="M49" s="167"/>
      <c r="N49" s="167">
        <f>'実質公債費比率（分子）の構造'!O$45</f>
        <v>6345</v>
      </c>
      <c r="O49" s="167"/>
      <c r="P49" s="167"/>
    </row>
    <row r="50" spans="1:16" x14ac:dyDescent="0.15">
      <c r="A50" s="167" t="s">
        <v>70</v>
      </c>
      <c r="B50" s="167" t="e">
        <f>NA()</f>
        <v>#N/A</v>
      </c>
      <c r="C50" s="167">
        <f>IF(ISNUMBER('実質公債費比率（分子）の構造'!K$53),'実質公債費比率（分子）の構造'!K$53,NA())</f>
        <v>2788</v>
      </c>
      <c r="D50" s="167" t="e">
        <f>NA()</f>
        <v>#N/A</v>
      </c>
      <c r="E50" s="167" t="e">
        <f>NA()</f>
        <v>#N/A</v>
      </c>
      <c r="F50" s="167">
        <f>IF(ISNUMBER('実質公債費比率（分子）の構造'!L$53),'実質公債費比率（分子）の構造'!L$53,NA())</f>
        <v>2724</v>
      </c>
      <c r="G50" s="167" t="e">
        <f>NA()</f>
        <v>#N/A</v>
      </c>
      <c r="H50" s="167" t="e">
        <f>NA()</f>
        <v>#N/A</v>
      </c>
      <c r="I50" s="167">
        <f>IF(ISNUMBER('実質公債費比率（分子）の構造'!M$53),'実質公債費比率（分子）の構造'!M$53,NA())</f>
        <v>2628</v>
      </c>
      <c r="J50" s="167" t="e">
        <f>NA()</f>
        <v>#N/A</v>
      </c>
      <c r="K50" s="167" t="e">
        <f>NA()</f>
        <v>#N/A</v>
      </c>
      <c r="L50" s="167">
        <f>IF(ISNUMBER('実質公債費比率（分子）の構造'!N$53),'実質公債費比率（分子）の構造'!N$53,NA())</f>
        <v>2592</v>
      </c>
      <c r="M50" s="167" t="e">
        <f>NA()</f>
        <v>#N/A</v>
      </c>
      <c r="N50" s="167" t="e">
        <f>NA()</f>
        <v>#N/A</v>
      </c>
      <c r="O50" s="167">
        <f>IF(ISNUMBER('実質公債費比率（分子）の構造'!O$53),'実質公債費比率（分子）の構造'!O$53,NA())</f>
        <v>2626</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58651</v>
      </c>
      <c r="E56" s="166"/>
      <c r="F56" s="166"/>
      <c r="G56" s="166">
        <f>'将来負担比率（分子）の構造'!J$52</f>
        <v>60861</v>
      </c>
      <c r="H56" s="166"/>
      <c r="I56" s="166"/>
      <c r="J56" s="166">
        <f>'将来負担比率（分子）の構造'!K$52</f>
        <v>63221</v>
      </c>
      <c r="K56" s="166"/>
      <c r="L56" s="166"/>
      <c r="M56" s="166">
        <f>'将来負担比率（分子）の構造'!L$52</f>
        <v>66646</v>
      </c>
      <c r="N56" s="166"/>
      <c r="O56" s="166"/>
      <c r="P56" s="166">
        <f>'将来負担比率（分子）の構造'!M$52</f>
        <v>74641</v>
      </c>
    </row>
    <row r="57" spans="1:16" x14ac:dyDescent="0.15">
      <c r="A57" s="166" t="s">
        <v>41</v>
      </c>
      <c r="B57" s="166"/>
      <c r="C57" s="166"/>
      <c r="D57" s="166">
        <f>'将来負担比率（分子）の構造'!I$51</f>
        <v>899</v>
      </c>
      <c r="E57" s="166"/>
      <c r="F57" s="166"/>
      <c r="G57" s="166">
        <f>'将来負担比率（分子）の構造'!J$51</f>
        <v>796</v>
      </c>
      <c r="H57" s="166"/>
      <c r="I57" s="166"/>
      <c r="J57" s="166">
        <f>'将来負担比率（分子）の構造'!K$51</f>
        <v>681</v>
      </c>
      <c r="K57" s="166"/>
      <c r="L57" s="166"/>
      <c r="M57" s="166">
        <f>'将来負担比率（分子）の構造'!L$51</f>
        <v>554</v>
      </c>
      <c r="N57" s="166"/>
      <c r="O57" s="166"/>
      <c r="P57" s="166">
        <f>'将来負担比率（分子）の構造'!M$51</f>
        <v>541</v>
      </c>
    </row>
    <row r="58" spans="1:16" x14ac:dyDescent="0.15">
      <c r="A58" s="166" t="s">
        <v>40</v>
      </c>
      <c r="B58" s="166"/>
      <c r="C58" s="166"/>
      <c r="D58" s="166">
        <f>'将来負担比率（分子）の構造'!I$50</f>
        <v>9140</v>
      </c>
      <c r="E58" s="166"/>
      <c r="F58" s="166"/>
      <c r="G58" s="166">
        <f>'将来負担比率（分子）の構造'!J$50</f>
        <v>9080</v>
      </c>
      <c r="H58" s="166"/>
      <c r="I58" s="166"/>
      <c r="J58" s="166">
        <f>'将来負担比率（分子）の構造'!K$50</f>
        <v>8819</v>
      </c>
      <c r="K58" s="166"/>
      <c r="L58" s="166"/>
      <c r="M58" s="166">
        <f>'将来負担比率（分子）の構造'!L$50</f>
        <v>8903</v>
      </c>
      <c r="N58" s="166"/>
      <c r="O58" s="166"/>
      <c r="P58" s="166">
        <f>'将来負担比率（分子）の構造'!M$50</f>
        <v>11045</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3</v>
      </c>
      <c r="C61" s="166"/>
      <c r="D61" s="166"/>
      <c r="E61" s="166">
        <f>'将来負担比率（分子）の構造'!J$46</f>
        <v>2</v>
      </c>
      <c r="F61" s="166"/>
      <c r="G61" s="166"/>
      <c r="H61" s="166">
        <f>'将来負担比率（分子）の構造'!K$46</f>
        <v>2</v>
      </c>
      <c r="I61" s="166"/>
      <c r="J61" s="166"/>
      <c r="K61" s="166">
        <f>'将来負担比率（分子）の構造'!L$46</f>
        <v>2</v>
      </c>
      <c r="L61" s="166"/>
      <c r="M61" s="166"/>
      <c r="N61" s="166" t="str">
        <f>'将来負担比率（分子）の構造'!M$46</f>
        <v>-</v>
      </c>
      <c r="O61" s="166"/>
      <c r="P61" s="166"/>
    </row>
    <row r="62" spans="1:16" x14ac:dyDescent="0.15">
      <c r="A62" s="166" t="s">
        <v>34</v>
      </c>
      <c r="B62" s="166">
        <f>'将来負担比率（分子）の構造'!I$45</f>
        <v>9067</v>
      </c>
      <c r="C62" s="166"/>
      <c r="D62" s="166"/>
      <c r="E62" s="166">
        <f>'将来負担比率（分子）の構造'!J$45</f>
        <v>8771</v>
      </c>
      <c r="F62" s="166"/>
      <c r="G62" s="166"/>
      <c r="H62" s="166">
        <f>'将来負担比率（分子）の構造'!K$45</f>
        <v>9073</v>
      </c>
      <c r="I62" s="166"/>
      <c r="J62" s="166"/>
      <c r="K62" s="166">
        <f>'将来負担比率（分子）の構造'!L$45</f>
        <v>8947</v>
      </c>
      <c r="L62" s="166"/>
      <c r="M62" s="166"/>
      <c r="N62" s="166">
        <f>'将来負担比率（分子）の構造'!M$45</f>
        <v>8931</v>
      </c>
      <c r="O62" s="166"/>
      <c r="P62" s="166"/>
    </row>
    <row r="63" spans="1:16" x14ac:dyDescent="0.15">
      <c r="A63" s="166" t="s">
        <v>33</v>
      </c>
      <c r="B63" s="166">
        <f>'将来負担比率（分子）の構造'!I$44</f>
        <v>807</v>
      </c>
      <c r="C63" s="166"/>
      <c r="D63" s="166"/>
      <c r="E63" s="166">
        <f>'将来負担比率（分子）の構造'!J$44</f>
        <v>837</v>
      </c>
      <c r="F63" s="166"/>
      <c r="G63" s="166"/>
      <c r="H63" s="166">
        <f>'将来負担比率（分子）の構造'!K$44</f>
        <v>794</v>
      </c>
      <c r="I63" s="166"/>
      <c r="J63" s="166"/>
      <c r="K63" s="166">
        <f>'将来負担比率（分子）の構造'!L$44</f>
        <v>729</v>
      </c>
      <c r="L63" s="166"/>
      <c r="M63" s="166"/>
      <c r="N63" s="166">
        <f>'将来負担比率（分子）の構造'!M$44</f>
        <v>792</v>
      </c>
      <c r="O63" s="166"/>
      <c r="P63" s="166"/>
    </row>
    <row r="64" spans="1:16" x14ac:dyDescent="0.15">
      <c r="A64" s="166" t="s">
        <v>32</v>
      </c>
      <c r="B64" s="166">
        <f>'将来負担比率（分子）の構造'!I$43</f>
        <v>17271</v>
      </c>
      <c r="C64" s="166"/>
      <c r="D64" s="166"/>
      <c r="E64" s="166">
        <f>'将来負担比率（分子）の構造'!J$43</f>
        <v>17714</v>
      </c>
      <c r="F64" s="166"/>
      <c r="G64" s="166"/>
      <c r="H64" s="166">
        <f>'将来負担比率（分子）の構造'!K$43</f>
        <v>17248</v>
      </c>
      <c r="I64" s="166"/>
      <c r="J64" s="166"/>
      <c r="K64" s="166">
        <f>'将来負担比率（分子）の構造'!L$43</f>
        <v>16685</v>
      </c>
      <c r="L64" s="166"/>
      <c r="M64" s="166"/>
      <c r="N64" s="166">
        <f>'将来負担比率（分子）の構造'!M$43</f>
        <v>16072</v>
      </c>
      <c r="O64" s="166"/>
      <c r="P64" s="166"/>
    </row>
    <row r="65" spans="1:16" x14ac:dyDescent="0.15">
      <c r="A65" s="166" t="s">
        <v>31</v>
      </c>
      <c r="B65" s="166">
        <f>'将来負担比率（分子）の構造'!I$42</f>
        <v>1052</v>
      </c>
      <c r="C65" s="166"/>
      <c r="D65" s="166"/>
      <c r="E65" s="166">
        <f>'将来負担比率（分子）の構造'!J$42</f>
        <v>1026</v>
      </c>
      <c r="F65" s="166"/>
      <c r="G65" s="166"/>
      <c r="H65" s="166">
        <f>'将来負担比率（分子）の構造'!K$42</f>
        <v>1006</v>
      </c>
      <c r="I65" s="166"/>
      <c r="J65" s="166"/>
      <c r="K65" s="166">
        <f>'将来負担比率（分子）の構造'!L$42</f>
        <v>987</v>
      </c>
      <c r="L65" s="166"/>
      <c r="M65" s="166"/>
      <c r="N65" s="166">
        <f>'将来負担比率（分子）の構造'!M$42</f>
        <v>1070</v>
      </c>
      <c r="O65" s="166"/>
      <c r="P65" s="166"/>
    </row>
    <row r="66" spans="1:16" x14ac:dyDescent="0.15">
      <c r="A66" s="166" t="s">
        <v>30</v>
      </c>
      <c r="B66" s="166">
        <f>'将来負担比率（分子）の構造'!I$41</f>
        <v>64894</v>
      </c>
      <c r="C66" s="166"/>
      <c r="D66" s="166"/>
      <c r="E66" s="166">
        <f>'将来負担比率（分子）の構造'!J$41</f>
        <v>67927</v>
      </c>
      <c r="F66" s="166"/>
      <c r="G66" s="166"/>
      <c r="H66" s="166">
        <f>'将来負担比率（分子）の構造'!K$41</f>
        <v>71248</v>
      </c>
      <c r="I66" s="166"/>
      <c r="J66" s="166"/>
      <c r="K66" s="166">
        <f>'将来負担比率（分子）の構造'!L$41</f>
        <v>75515</v>
      </c>
      <c r="L66" s="166"/>
      <c r="M66" s="166"/>
      <c r="N66" s="166">
        <f>'将来負担比率（分子）の構造'!M$41</f>
        <v>85751</v>
      </c>
      <c r="O66" s="166"/>
      <c r="P66" s="166"/>
    </row>
    <row r="67" spans="1:16" x14ac:dyDescent="0.15">
      <c r="A67" s="166" t="s">
        <v>74</v>
      </c>
      <c r="B67" s="166" t="e">
        <f>NA()</f>
        <v>#N/A</v>
      </c>
      <c r="C67" s="166">
        <f>IF(ISNUMBER('将来負担比率（分子）の構造'!I$53), IF('将来負担比率（分子）の構造'!I$53 &lt; 0, 0, '将来負担比率（分子）の構造'!I$53), NA())</f>
        <v>24403</v>
      </c>
      <c r="D67" s="166" t="e">
        <f>NA()</f>
        <v>#N/A</v>
      </c>
      <c r="E67" s="166" t="e">
        <f>NA()</f>
        <v>#N/A</v>
      </c>
      <c r="F67" s="166">
        <f>IF(ISNUMBER('将来負担比率（分子）の構造'!J$53), IF('将来負担比率（分子）の構造'!J$53 &lt; 0, 0, '将来負担比率（分子）の構造'!J$53), NA())</f>
        <v>25540</v>
      </c>
      <c r="G67" s="166" t="e">
        <f>NA()</f>
        <v>#N/A</v>
      </c>
      <c r="H67" s="166" t="e">
        <f>NA()</f>
        <v>#N/A</v>
      </c>
      <c r="I67" s="166">
        <f>IF(ISNUMBER('将来負担比率（分子）の構造'!K$53), IF('将来負担比率（分子）の構造'!K$53 &lt; 0, 0, '将来負担比率（分子）の構造'!K$53), NA())</f>
        <v>26650</v>
      </c>
      <c r="J67" s="166" t="e">
        <f>NA()</f>
        <v>#N/A</v>
      </c>
      <c r="K67" s="166" t="e">
        <f>NA()</f>
        <v>#N/A</v>
      </c>
      <c r="L67" s="166">
        <f>IF(ISNUMBER('将来負担比率（分子）の構造'!L$53), IF('将来負担比率（分子）の構造'!L$53 &lt; 0, 0, '将来負担比率（分子）の構造'!L$53), NA())</f>
        <v>26762</v>
      </c>
      <c r="M67" s="166" t="e">
        <f>NA()</f>
        <v>#N/A</v>
      </c>
      <c r="N67" s="166" t="e">
        <f>NA()</f>
        <v>#N/A</v>
      </c>
      <c r="O67" s="166">
        <f>IF(ISNUMBER('将来負担比率（分子）の構造'!M$53), IF('将来負担比率（分子）の構造'!M$53 &lt; 0, 0, '将来負担比率（分子）の構造'!M$53), NA())</f>
        <v>26388</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2351</v>
      </c>
      <c r="C72" s="170">
        <f>基金残高に係る経年分析!G55</f>
        <v>1955</v>
      </c>
      <c r="D72" s="170">
        <f>基金残高に係る経年分析!H55</f>
        <v>3455</v>
      </c>
    </row>
    <row r="73" spans="1:16" x14ac:dyDescent="0.15">
      <c r="A73" s="169" t="s">
        <v>77</v>
      </c>
      <c r="B73" s="170">
        <f>基金残高に係る経年分析!F56</f>
        <v>706</v>
      </c>
      <c r="C73" s="170">
        <f>基金残高に係る経年分析!G56</f>
        <v>707</v>
      </c>
      <c r="D73" s="170">
        <f>基金残高に係る経年分析!H56</f>
        <v>1908</v>
      </c>
    </row>
    <row r="74" spans="1:16" x14ac:dyDescent="0.15">
      <c r="A74" s="169" t="s">
        <v>78</v>
      </c>
      <c r="B74" s="170">
        <f>基金残高に係る経年分析!F57</f>
        <v>4315</v>
      </c>
      <c r="C74" s="170">
        <f>基金残高に係る経年分析!G57</f>
        <v>5726</v>
      </c>
      <c r="D74" s="170">
        <f>基金残高に係る経年分析!H57</f>
        <v>5643</v>
      </c>
    </row>
  </sheetData>
  <sheetProtection algorithmName="SHA-512" hashValue="T+9R9xaICyZhc2hBTGjc8Z4pGMrnI7ymokDlqXmnqChqe4OREaodEt2qedAZigDj+EO/Mp3IvuAquitp+66LIA==" saltValue="dA2TMv0YXUal/2g9tcVb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　浩平</cp:lastModifiedBy>
  <cp:lastPrinted>2023-03-13T02:38:57Z</cp:lastPrinted>
  <dcterms:created xsi:type="dcterms:W3CDTF">2023-02-20T07:28:26Z</dcterms:created>
  <dcterms:modified xsi:type="dcterms:W3CDTF">2023-03-22T00:09:57Z</dcterms:modified>
  <cp:category/>
</cp:coreProperties>
</file>